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MSIDA\SKRIPSI\New folder (2)\SKRIPSI\"/>
    </mc:Choice>
  </mc:AlternateContent>
  <bookViews>
    <workbookView xWindow="0" yWindow="0" windowWidth="20490" windowHeight="7755"/>
  </bookViews>
  <sheets>
    <sheet name="03 Februari 2025" sheetId="1" r:id="rId1"/>
    <sheet name="06 Februari 2025" sheetId="2" r:id="rId2"/>
    <sheet name="10 Februari 2025" sheetId="3" r:id="rId3"/>
    <sheet name="Panas yang dihasilkan boiler" sheetId="16" r:id="rId4"/>
    <sheet name="Panas dari bahan bakar" sheetId="17" r:id="rId5"/>
    <sheet name="Efesiensi rata - rata " sheetId="18" r:id="rId6"/>
    <sheet name="Tren pemakaian3 jenis batu bara" sheetId="19" r:id="rId7"/>
  </sheets>
  <externalReferences>
    <externalReference r:id="rId8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3" l="1"/>
  <c r="H58" i="3"/>
  <c r="G57" i="3"/>
  <c r="H57" i="3"/>
  <c r="G58" i="2"/>
  <c r="H58" i="2"/>
  <c r="G57" i="2"/>
  <c r="H57" i="2"/>
  <c r="G58" i="1"/>
  <c r="G57" i="1"/>
  <c r="H57" i="1"/>
  <c r="C90" i="3"/>
  <c r="B90" i="3"/>
  <c r="C89" i="3"/>
  <c r="B89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C66" i="3"/>
  <c r="C65" i="3"/>
  <c r="B66" i="3"/>
  <c r="B65" i="3"/>
  <c r="C90" i="2"/>
  <c r="B90" i="2"/>
  <c r="C89" i="2"/>
  <c r="B89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65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C66" i="2"/>
  <c r="B66" i="2"/>
  <c r="B65" i="2"/>
  <c r="C90" i="1"/>
  <c r="B90" i="1"/>
  <c r="C89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66" i="1"/>
  <c r="C65" i="1"/>
  <c r="H58" i="1" l="1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33" i="2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33" i="3"/>
  <c r="B54" i="3"/>
  <c r="M6" i="3"/>
  <c r="B34" i="3" s="1"/>
  <c r="M7" i="3"/>
  <c r="B35" i="3" s="1"/>
  <c r="M8" i="3"/>
  <c r="B36" i="3" s="1"/>
  <c r="M9" i="3"/>
  <c r="B37" i="3" s="1"/>
  <c r="M10" i="3"/>
  <c r="B38" i="3" s="1"/>
  <c r="M11" i="3"/>
  <c r="B39" i="3" s="1"/>
  <c r="M12" i="3"/>
  <c r="B40" i="3" s="1"/>
  <c r="M13" i="3"/>
  <c r="B41" i="3" s="1"/>
  <c r="M14" i="3"/>
  <c r="B42" i="3" s="1"/>
  <c r="M15" i="3"/>
  <c r="B43" i="3" s="1"/>
  <c r="M16" i="3"/>
  <c r="B44" i="3" s="1"/>
  <c r="M17" i="3"/>
  <c r="B45" i="3" s="1"/>
  <c r="M18" i="3"/>
  <c r="B46" i="3" s="1"/>
  <c r="M19" i="3"/>
  <c r="B47" i="3" s="1"/>
  <c r="M20" i="3"/>
  <c r="B48" i="3" s="1"/>
  <c r="M21" i="3"/>
  <c r="B49" i="3" s="1"/>
  <c r="M22" i="3"/>
  <c r="B50" i="3" s="1"/>
  <c r="M23" i="3"/>
  <c r="B51" i="3" s="1"/>
  <c r="M24" i="3"/>
  <c r="B52" i="3" s="1"/>
  <c r="M25" i="3"/>
  <c r="B53" i="3" s="1"/>
  <c r="M26" i="3"/>
  <c r="M27" i="3"/>
  <c r="B55" i="3" s="1"/>
  <c r="M28" i="3"/>
  <c r="B56" i="3" s="1"/>
  <c r="M5" i="3"/>
  <c r="B33" i="3" s="1"/>
  <c r="P34" i="3"/>
  <c r="E34" i="3" s="1"/>
  <c r="P35" i="3"/>
  <c r="E35" i="3" s="1"/>
  <c r="P36" i="3"/>
  <c r="E36" i="3" s="1"/>
  <c r="P37" i="3"/>
  <c r="E37" i="3" s="1"/>
  <c r="P38" i="3"/>
  <c r="E38" i="3" s="1"/>
  <c r="P39" i="3"/>
  <c r="E39" i="3" s="1"/>
  <c r="P40" i="3"/>
  <c r="E40" i="3" s="1"/>
  <c r="P41" i="3"/>
  <c r="E41" i="3" s="1"/>
  <c r="P42" i="3"/>
  <c r="E42" i="3" s="1"/>
  <c r="P43" i="3"/>
  <c r="E43" i="3" s="1"/>
  <c r="P44" i="3"/>
  <c r="E44" i="3" s="1"/>
  <c r="P45" i="3"/>
  <c r="E45" i="3" s="1"/>
  <c r="P46" i="3"/>
  <c r="E46" i="3" s="1"/>
  <c r="P47" i="3"/>
  <c r="E47" i="3" s="1"/>
  <c r="P48" i="3"/>
  <c r="E48" i="3" s="1"/>
  <c r="P49" i="3"/>
  <c r="E49" i="3" s="1"/>
  <c r="P50" i="3"/>
  <c r="E50" i="3" s="1"/>
  <c r="P51" i="3"/>
  <c r="E51" i="3" s="1"/>
  <c r="P52" i="3"/>
  <c r="E52" i="3" s="1"/>
  <c r="P53" i="3"/>
  <c r="E53" i="3" s="1"/>
  <c r="P54" i="3"/>
  <c r="E54" i="3" s="1"/>
  <c r="P55" i="3"/>
  <c r="E55" i="3" s="1"/>
  <c r="P56" i="3"/>
  <c r="E56" i="3" s="1"/>
  <c r="P33" i="3"/>
  <c r="E33" i="3" s="1"/>
  <c r="R10" i="3"/>
  <c r="G54" i="3" l="1"/>
  <c r="H54" i="3" s="1"/>
  <c r="G38" i="3"/>
  <c r="H38" i="3" s="1"/>
  <c r="G56" i="3"/>
  <c r="H56" i="3" s="1"/>
  <c r="G52" i="3"/>
  <c r="H52" i="3" s="1"/>
  <c r="G33" i="3"/>
  <c r="H33" i="3" s="1"/>
  <c r="G39" i="3"/>
  <c r="H39" i="3" s="1"/>
  <c r="G37" i="3"/>
  <c r="H37" i="3" s="1"/>
  <c r="G50" i="3"/>
  <c r="H50" i="3" s="1"/>
  <c r="G48" i="3"/>
  <c r="H48" i="3" s="1"/>
  <c r="G46" i="3"/>
  <c r="H46" i="3" s="1"/>
  <c r="G44" i="3"/>
  <c r="H44" i="3" s="1"/>
  <c r="G42" i="3"/>
  <c r="H42" i="3" s="1"/>
  <c r="G36" i="3"/>
  <c r="H36" i="3" s="1"/>
  <c r="G34" i="3"/>
  <c r="H34" i="3" s="1"/>
  <c r="G35" i="3"/>
  <c r="H35" i="3" s="1"/>
  <c r="G49" i="3"/>
  <c r="H49" i="3" s="1"/>
  <c r="G47" i="3"/>
  <c r="H47" i="3" s="1"/>
  <c r="G45" i="3"/>
  <c r="H45" i="3" s="1"/>
  <c r="G43" i="3"/>
  <c r="H43" i="3" s="1"/>
  <c r="G41" i="3"/>
  <c r="H41" i="3" s="1"/>
  <c r="G55" i="3"/>
  <c r="H55" i="3" s="1"/>
  <c r="G53" i="3"/>
  <c r="H53" i="3" s="1"/>
  <c r="G40" i="3"/>
  <c r="H40" i="3" s="1"/>
  <c r="G51" i="3"/>
  <c r="H51" i="3" s="1"/>
  <c r="P34" i="2" l="1"/>
  <c r="E34" i="2" s="1"/>
  <c r="P35" i="2"/>
  <c r="E35" i="2" s="1"/>
  <c r="P36" i="2"/>
  <c r="E36" i="2" s="1"/>
  <c r="P37" i="2"/>
  <c r="E37" i="2" s="1"/>
  <c r="P38" i="2"/>
  <c r="E38" i="2" s="1"/>
  <c r="P39" i="2"/>
  <c r="E39" i="2" s="1"/>
  <c r="P40" i="2"/>
  <c r="E40" i="2" s="1"/>
  <c r="P41" i="2"/>
  <c r="E41" i="2" s="1"/>
  <c r="P42" i="2"/>
  <c r="E42" i="2" s="1"/>
  <c r="P43" i="2"/>
  <c r="E43" i="2" s="1"/>
  <c r="P44" i="2"/>
  <c r="E44" i="2" s="1"/>
  <c r="P45" i="2"/>
  <c r="E45" i="2" s="1"/>
  <c r="P46" i="2"/>
  <c r="E46" i="2" s="1"/>
  <c r="P47" i="2"/>
  <c r="E47" i="2" s="1"/>
  <c r="P48" i="2"/>
  <c r="E48" i="2" s="1"/>
  <c r="P49" i="2"/>
  <c r="E49" i="2" s="1"/>
  <c r="P50" i="2"/>
  <c r="E50" i="2" s="1"/>
  <c r="P51" i="2"/>
  <c r="E51" i="2" s="1"/>
  <c r="P52" i="2"/>
  <c r="E52" i="2" s="1"/>
  <c r="P53" i="2"/>
  <c r="E53" i="2" s="1"/>
  <c r="P54" i="2"/>
  <c r="E54" i="2" s="1"/>
  <c r="P55" i="2"/>
  <c r="E55" i="2" s="1"/>
  <c r="P56" i="2"/>
  <c r="E56" i="2" s="1"/>
  <c r="P33" i="2"/>
  <c r="E33" i="2" s="1"/>
  <c r="M6" i="2"/>
  <c r="B34" i="2" s="1"/>
  <c r="M7" i="2"/>
  <c r="B35" i="2" s="1"/>
  <c r="M8" i="2"/>
  <c r="B36" i="2" s="1"/>
  <c r="M9" i="2"/>
  <c r="B37" i="2" s="1"/>
  <c r="M10" i="2"/>
  <c r="B38" i="2" s="1"/>
  <c r="M11" i="2"/>
  <c r="B39" i="2" s="1"/>
  <c r="M12" i="2"/>
  <c r="B40" i="2" s="1"/>
  <c r="M13" i="2"/>
  <c r="B41" i="2" s="1"/>
  <c r="M14" i="2"/>
  <c r="B42" i="2" s="1"/>
  <c r="M15" i="2"/>
  <c r="B43" i="2" s="1"/>
  <c r="M16" i="2"/>
  <c r="B44" i="2" s="1"/>
  <c r="M17" i="2"/>
  <c r="B45" i="2" s="1"/>
  <c r="M18" i="2"/>
  <c r="B46" i="2" s="1"/>
  <c r="M19" i="2"/>
  <c r="B47" i="2" s="1"/>
  <c r="M20" i="2"/>
  <c r="B48" i="2" s="1"/>
  <c r="M21" i="2"/>
  <c r="B49" i="2" s="1"/>
  <c r="M22" i="2"/>
  <c r="B50" i="2" s="1"/>
  <c r="M23" i="2"/>
  <c r="B51" i="2" s="1"/>
  <c r="M24" i="2"/>
  <c r="B52" i="2" s="1"/>
  <c r="M25" i="2"/>
  <c r="B53" i="2" s="1"/>
  <c r="M26" i="2"/>
  <c r="B54" i="2" s="1"/>
  <c r="M27" i="2"/>
  <c r="B55" i="2" s="1"/>
  <c r="M28" i="2"/>
  <c r="B56" i="2" s="1"/>
  <c r="M5" i="2"/>
  <c r="B33" i="2" s="1"/>
  <c r="G56" i="2" l="1"/>
  <c r="H56" i="2" s="1"/>
  <c r="G52" i="2"/>
  <c r="H52" i="2" s="1"/>
  <c r="G48" i="2"/>
  <c r="H48" i="2" s="1"/>
  <c r="G42" i="2"/>
  <c r="H42" i="2" s="1"/>
  <c r="G36" i="2"/>
  <c r="H36" i="2" s="1"/>
  <c r="G54" i="2"/>
  <c r="H54" i="2" s="1"/>
  <c r="G50" i="2"/>
  <c r="H50" i="2" s="1"/>
  <c r="G46" i="2"/>
  <c r="H46" i="2" s="1"/>
  <c r="G38" i="2"/>
  <c r="H38" i="2" s="1"/>
  <c r="G34" i="2"/>
  <c r="H34" i="2" s="1"/>
  <c r="G40" i="2"/>
  <c r="H40" i="2" s="1"/>
  <c r="G44" i="2"/>
  <c r="H44" i="2" s="1"/>
  <c r="G33" i="2"/>
  <c r="H33" i="2" s="1"/>
  <c r="G55" i="2"/>
  <c r="H55" i="2" s="1"/>
  <c r="G53" i="2"/>
  <c r="H53" i="2" s="1"/>
  <c r="G51" i="2"/>
  <c r="H51" i="2" s="1"/>
  <c r="G49" i="2"/>
  <c r="H49" i="2" s="1"/>
  <c r="G47" i="2"/>
  <c r="H47" i="2" s="1"/>
  <c r="G45" i="2"/>
  <c r="H45" i="2" s="1"/>
  <c r="G43" i="2"/>
  <c r="H43" i="2" s="1"/>
  <c r="G41" i="2"/>
  <c r="H41" i="2" s="1"/>
  <c r="G39" i="2"/>
  <c r="H39" i="2" s="1"/>
  <c r="G37" i="2"/>
  <c r="H37" i="2" s="1"/>
  <c r="G35" i="2"/>
  <c r="H35" i="2" s="1"/>
  <c r="R10" i="2"/>
  <c r="P45" i="1"/>
  <c r="E45" i="1" s="1"/>
  <c r="P52" i="1"/>
  <c r="E52" i="1" s="1"/>
  <c r="P56" i="1"/>
  <c r="E56" i="1" s="1"/>
  <c r="P55" i="1"/>
  <c r="E55" i="1" s="1"/>
  <c r="P54" i="1"/>
  <c r="E54" i="1" s="1"/>
  <c r="P53" i="1"/>
  <c r="E53" i="1" s="1"/>
  <c r="P51" i="1"/>
  <c r="E51" i="1" s="1"/>
  <c r="P50" i="1"/>
  <c r="E50" i="1" s="1"/>
  <c r="P49" i="1"/>
  <c r="E49" i="1" s="1"/>
  <c r="P48" i="1"/>
  <c r="E48" i="1" s="1"/>
  <c r="P47" i="1"/>
  <c r="E47" i="1" s="1"/>
  <c r="P46" i="1"/>
  <c r="E46" i="1" s="1"/>
  <c r="P44" i="1"/>
  <c r="E44" i="1" s="1"/>
  <c r="P43" i="1"/>
  <c r="E43" i="1" s="1"/>
  <c r="P42" i="1"/>
  <c r="E42" i="1" s="1"/>
  <c r="P41" i="1"/>
  <c r="E41" i="1" s="1"/>
  <c r="P40" i="1"/>
  <c r="E40" i="1" s="1"/>
  <c r="P39" i="1"/>
  <c r="E39" i="1" s="1"/>
  <c r="P38" i="1"/>
  <c r="E38" i="1" s="1"/>
  <c r="P37" i="1"/>
  <c r="E37" i="1" s="1"/>
  <c r="P36" i="1"/>
  <c r="E36" i="1" s="1"/>
  <c r="P35" i="1"/>
  <c r="E35" i="1" s="1"/>
  <c r="P34" i="1"/>
  <c r="E34" i="1" s="1"/>
  <c r="P33" i="1"/>
  <c r="E33" i="1" s="1"/>
  <c r="R10" i="1"/>
  <c r="M7" i="1"/>
  <c r="B35" i="1" s="1"/>
  <c r="B67" i="1" s="1"/>
  <c r="M8" i="1"/>
  <c r="B36" i="1" s="1"/>
  <c r="M9" i="1"/>
  <c r="B37" i="1" s="1"/>
  <c r="B69" i="1" s="1"/>
  <c r="M10" i="1"/>
  <c r="B38" i="1" s="1"/>
  <c r="M11" i="1"/>
  <c r="B39" i="1" s="1"/>
  <c r="B71" i="1" s="1"/>
  <c r="M12" i="1"/>
  <c r="B40" i="1" s="1"/>
  <c r="M13" i="1"/>
  <c r="B41" i="1" s="1"/>
  <c r="B73" i="1" s="1"/>
  <c r="M14" i="1"/>
  <c r="B42" i="1" s="1"/>
  <c r="M15" i="1"/>
  <c r="B43" i="1" s="1"/>
  <c r="B75" i="1" s="1"/>
  <c r="M16" i="1"/>
  <c r="B44" i="1" s="1"/>
  <c r="M17" i="1"/>
  <c r="B45" i="1" s="1"/>
  <c r="B77" i="1" s="1"/>
  <c r="M18" i="1"/>
  <c r="B46" i="1" s="1"/>
  <c r="M19" i="1"/>
  <c r="B47" i="1" s="1"/>
  <c r="B79" i="1" s="1"/>
  <c r="M20" i="1"/>
  <c r="B48" i="1" s="1"/>
  <c r="M21" i="1"/>
  <c r="B49" i="1" s="1"/>
  <c r="B81" i="1" s="1"/>
  <c r="M22" i="1"/>
  <c r="B50" i="1" s="1"/>
  <c r="M23" i="1"/>
  <c r="B51" i="1" s="1"/>
  <c r="B83" i="1" s="1"/>
  <c r="M24" i="1"/>
  <c r="B52" i="1" s="1"/>
  <c r="B84" i="1" s="1"/>
  <c r="M25" i="1"/>
  <c r="B53" i="1" s="1"/>
  <c r="B85" i="1" s="1"/>
  <c r="M26" i="1"/>
  <c r="B54" i="1" s="1"/>
  <c r="M27" i="1"/>
  <c r="B55" i="1" s="1"/>
  <c r="B87" i="1" s="1"/>
  <c r="M28" i="1"/>
  <c r="B56" i="1" s="1"/>
  <c r="M6" i="1"/>
  <c r="B34" i="1" s="1"/>
  <c r="B66" i="1" s="1"/>
  <c r="M5" i="1"/>
  <c r="B33" i="1" s="1"/>
  <c r="G33" i="1" l="1"/>
  <c r="H33" i="1" s="1"/>
  <c r="B65" i="1"/>
  <c r="G48" i="1"/>
  <c r="H48" i="1" s="1"/>
  <c r="B80" i="1"/>
  <c r="G42" i="1"/>
  <c r="H42" i="1" s="1"/>
  <c r="B74" i="1"/>
  <c r="G38" i="1"/>
  <c r="H38" i="1" s="1"/>
  <c r="B70" i="1"/>
  <c r="G36" i="1"/>
  <c r="H36" i="1" s="1"/>
  <c r="B68" i="1"/>
  <c r="G56" i="1"/>
  <c r="H56" i="1" s="1"/>
  <c r="B88" i="1"/>
  <c r="G54" i="1"/>
  <c r="H54" i="1" s="1"/>
  <c r="B86" i="1"/>
  <c r="G50" i="1"/>
  <c r="H50" i="1" s="1"/>
  <c r="B82" i="1"/>
  <c r="G46" i="1"/>
  <c r="H46" i="1" s="1"/>
  <c r="B78" i="1"/>
  <c r="G44" i="1"/>
  <c r="H44" i="1" s="1"/>
  <c r="B76" i="1"/>
  <c r="G40" i="1"/>
  <c r="H40" i="1" s="1"/>
  <c r="B72" i="1"/>
  <c r="G52" i="1"/>
  <c r="H52" i="1" s="1"/>
  <c r="G55" i="1"/>
  <c r="H55" i="1" s="1"/>
  <c r="G53" i="1"/>
  <c r="H53" i="1" s="1"/>
  <c r="G51" i="1"/>
  <c r="H51" i="1" s="1"/>
  <c r="G49" i="1"/>
  <c r="H49" i="1" s="1"/>
  <c r="G47" i="1"/>
  <c r="H47" i="1" s="1"/>
  <c r="G45" i="1"/>
  <c r="H45" i="1" s="1"/>
  <c r="G43" i="1"/>
  <c r="H43" i="1" s="1"/>
  <c r="G41" i="1"/>
  <c r="H41" i="1" s="1"/>
  <c r="G39" i="1"/>
  <c r="H39" i="1" s="1"/>
  <c r="G37" i="1"/>
  <c r="H37" i="1" s="1"/>
  <c r="G35" i="1"/>
  <c r="H35" i="1" s="1"/>
  <c r="G34" i="1"/>
  <c r="H34" i="1" s="1"/>
  <c r="B89" i="1" l="1"/>
</calcChain>
</file>

<file path=xl/sharedStrings.xml><?xml version="1.0" encoding="utf-8"?>
<sst xmlns="http://schemas.openxmlformats.org/spreadsheetml/2006/main" count="521" uniqueCount="101">
  <si>
    <t xml:space="preserve">Jam </t>
  </si>
  <si>
    <r>
      <t xml:space="preserve">FW Temp </t>
    </r>
    <r>
      <rPr>
        <sz val="11"/>
        <color theme="1"/>
        <rFont val="Times New Roman"/>
        <family val="1"/>
      </rPr>
      <t>℃</t>
    </r>
  </si>
  <si>
    <t>07.00</t>
  </si>
  <si>
    <t>08.00</t>
  </si>
  <si>
    <t>09.00</t>
  </si>
  <si>
    <t>10.00</t>
  </si>
  <si>
    <t>11.00</t>
  </si>
  <si>
    <t>12.00</t>
  </si>
  <si>
    <t>13.00</t>
  </si>
  <si>
    <t>14.00</t>
  </si>
  <si>
    <t>15.00</t>
  </si>
  <si>
    <t>16.00</t>
  </si>
  <si>
    <t>17.00</t>
  </si>
  <si>
    <t>18.00</t>
  </si>
  <si>
    <t>19.00</t>
  </si>
  <si>
    <t>20.00</t>
  </si>
  <si>
    <t>21.00</t>
  </si>
  <si>
    <t>22.00</t>
  </si>
  <si>
    <t>23.00</t>
  </si>
  <si>
    <t>24.00</t>
  </si>
  <si>
    <t>01.00</t>
  </si>
  <si>
    <t>02.00</t>
  </si>
  <si>
    <t>03.00</t>
  </si>
  <si>
    <t>04.00</t>
  </si>
  <si>
    <t>05.00</t>
  </si>
  <si>
    <t>06.00</t>
  </si>
  <si>
    <t>Water m³/h</t>
  </si>
  <si>
    <t>Coal Ton</t>
  </si>
  <si>
    <t>LHV</t>
  </si>
  <si>
    <t>EFISIEN BOILER</t>
  </si>
  <si>
    <t>Density</t>
  </si>
  <si>
    <t>11.8</t>
  </si>
  <si>
    <t>13.4</t>
  </si>
  <si>
    <t>12.9</t>
  </si>
  <si>
    <t>12.2</t>
  </si>
  <si>
    <t>11.7</t>
  </si>
  <si>
    <t>12.8</t>
  </si>
  <si>
    <t>12.0</t>
  </si>
  <si>
    <t>12.3</t>
  </si>
  <si>
    <t>12.6</t>
  </si>
  <si>
    <t>13.1</t>
  </si>
  <si>
    <t>13.2</t>
  </si>
  <si>
    <t>12.1</t>
  </si>
  <si>
    <t>13.3</t>
  </si>
  <si>
    <t>12.7</t>
  </si>
  <si>
    <t>Steam Pressure Bar</t>
  </si>
  <si>
    <t>Dry</t>
  </si>
  <si>
    <t>Nilai AR(LHV) Cal/gr</t>
  </si>
  <si>
    <t>Konversi ke kJ/kg</t>
  </si>
  <si>
    <t>Hasil kJ/kg</t>
  </si>
  <si>
    <t>Pemakaian Batu bara (Ton/jam)</t>
  </si>
  <si>
    <t>1 kg</t>
  </si>
  <si>
    <t>kg/jam</t>
  </si>
  <si>
    <t>Persen</t>
  </si>
  <si>
    <t>12.5</t>
  </si>
  <si>
    <t>13.0</t>
  </si>
  <si>
    <t>11.5</t>
  </si>
  <si>
    <t>11.2</t>
  </si>
  <si>
    <t>12.4</t>
  </si>
  <si>
    <t>11.4</t>
  </si>
  <si>
    <t>82.6</t>
  </si>
  <si>
    <t>81.1</t>
  </si>
  <si>
    <t>78.8</t>
  </si>
  <si>
    <t>76.4</t>
  </si>
  <si>
    <t>78.9</t>
  </si>
  <si>
    <t>77.2</t>
  </si>
  <si>
    <t>77.9</t>
  </si>
  <si>
    <t>81.3</t>
  </si>
  <si>
    <t>79.6</t>
  </si>
  <si>
    <t>78.7</t>
  </si>
  <si>
    <t>75.4</t>
  </si>
  <si>
    <t>75.6</t>
  </si>
  <si>
    <t>74.0</t>
  </si>
  <si>
    <t>75.1</t>
  </si>
  <si>
    <t>74.8</t>
  </si>
  <si>
    <t>76.5</t>
  </si>
  <si>
    <t>75.7</t>
  </si>
  <si>
    <t>74.2</t>
  </si>
  <si>
    <t>74.9</t>
  </si>
  <si>
    <t>11.6</t>
  </si>
  <si>
    <t>13.5</t>
  </si>
  <si>
    <t>h2</t>
  </si>
  <si>
    <t>h3</t>
  </si>
  <si>
    <t>Jam</t>
  </si>
  <si>
    <t xml:space="preserve">Panas yang dihasilakn boiler </t>
  </si>
  <si>
    <t xml:space="preserve">rata - rata </t>
  </si>
  <si>
    <t>Total</t>
  </si>
  <si>
    <t>Panas yang masuk dari bahan bakar</t>
  </si>
  <si>
    <t xml:space="preserve">
</t>
  </si>
  <si>
    <t>`</t>
  </si>
  <si>
    <t>total</t>
  </si>
  <si>
    <t>Panas yang dihasilkan boiler (µJ/Kg)</t>
  </si>
  <si>
    <t>Nilai Kalori Batu Bara (kJ/Kg)</t>
  </si>
  <si>
    <t>Batu Bara (KJ/Kg)</t>
  </si>
  <si>
    <t>Efesiensi rata - rata boiler (%)</t>
  </si>
  <si>
    <t xml:space="preserve">Pemakaian 3 Jenis Nilai Kalori Batu Bara </t>
  </si>
  <si>
    <t>24001 kJ/kg</t>
  </si>
  <si>
    <t>22644 kJ/kg</t>
  </si>
  <si>
    <t>23121 kJ/kg</t>
  </si>
  <si>
    <t>efisiensi</t>
  </si>
  <si>
    <t>Efesiensi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</si>
</sst>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/>
    <xf numFmtId="0" fontId="0" fillId="0" borderId="0" xfId="0" applyFill="1"/>
    <xf numFmtId="0" fontId="0" fillId="0" borderId="2" xfId="0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41" fontId="0" fillId="0" borderId="2" xfId="1" applyFont="1" applyFill="1" applyBorder="1" applyAlignment="1">
      <alignment horizontal="center"/>
    </xf>
    <xf numFmtId="9" fontId="0" fillId="0" borderId="4" xfId="2" applyFont="1" applyFill="1" applyBorder="1" applyAlignment="1">
      <alignment horizontal="center"/>
    </xf>
    <xf numFmtId="9" fontId="0" fillId="0" borderId="7" xfId="2" applyFont="1" applyFill="1" applyBorder="1" applyAlignment="1">
      <alignment horizontal="center"/>
    </xf>
    <xf numFmtId="9" fontId="0" fillId="0" borderId="0" xfId="2" applyFont="1" applyFill="1" applyBorder="1" applyAlignment="1">
      <alignment horizontal="center"/>
    </xf>
    <xf numFmtId="9" fontId="0" fillId="0" borderId="0" xfId="0" applyNumberFormat="1" applyFill="1" applyAlignment="1">
      <alignment horizontal="center"/>
    </xf>
    <xf numFmtId="9" fontId="0" fillId="0" borderId="2" xfId="2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3" fontId="0" fillId="0" borderId="2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2" xfId="0" applyNumberFormat="1" applyBorder="1" applyAlignment="1">
      <alignment horizontal="center"/>
    </xf>
    <xf numFmtId="0" fontId="3" fillId="0" borderId="0" xfId="0" applyFont="1"/>
    <xf numFmtId="0" fontId="0" fillId="0" borderId="2" xfId="0" applyBorder="1"/>
    <xf numFmtId="9" fontId="0" fillId="0" borderId="2" xfId="0" applyNumberFormat="1" applyBorder="1"/>
    <xf numFmtId="9" fontId="0" fillId="0" borderId="2" xfId="0" applyNumberFormat="1" applyFill="1" applyBorder="1"/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3">
    <cellStyle name="Comma [0]" xfId="1" builtinId="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Grafik Nilai Kalori Batu Bara Terhadap Panas Yang Dihasilkan Boiler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1752786901720212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168116091815742"/>
          <c:y val="0.25538632114350979"/>
          <c:w val="0.75776336239128295"/>
          <c:h val="0.55270308072726493"/>
        </c:manualLayout>
      </c:layout>
      <c:lineChart>
        <c:grouping val="standard"/>
        <c:varyColors val="0"/>
        <c:ser>
          <c:idx val="0"/>
          <c:order val="0"/>
          <c:tx>
            <c:strRef>
              <c:f>'Panas yang dihasilkan boiler'!$B$2</c:f>
              <c:strCache>
                <c:ptCount val="1"/>
                <c:pt idx="0">
                  <c:v>Panas yang dihasilkan boiler (µJ/Kg)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'Panas yang dihasilkan boiler'!$A$3:$A$5</c:f>
              <c:numCache>
                <c:formatCode>#,##0</c:formatCode>
                <c:ptCount val="3"/>
                <c:pt idx="0">
                  <c:v>24001</c:v>
                </c:pt>
                <c:pt idx="1">
                  <c:v>22644</c:v>
                </c:pt>
                <c:pt idx="2">
                  <c:v>23121</c:v>
                </c:pt>
              </c:numCache>
            </c:numRef>
          </c:cat>
          <c:val>
            <c:numRef>
              <c:f>'Panas yang dihasilkan boiler'!$B$3:$B$5</c:f>
              <c:numCache>
                <c:formatCode>General</c:formatCode>
                <c:ptCount val="3"/>
                <c:pt idx="0">
                  <c:v>10.960273000000001</c:v>
                </c:pt>
                <c:pt idx="1">
                  <c:v>7.3939298999999998</c:v>
                </c:pt>
                <c:pt idx="2">
                  <c:v>9.6210815000000007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92723648"/>
        <c:axId val="292728352"/>
      </c:lineChart>
      <c:catAx>
        <c:axId val="292723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Nilai Kalori Batu</a:t>
                </a:r>
                <a:r>
                  <a:rPr lang="en-US" baseline="0"/>
                  <a:t> Bara (kJ/Kg)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728352"/>
        <c:crosses val="autoZero"/>
        <c:auto val="1"/>
        <c:lblAlgn val="ctr"/>
        <c:lblOffset val="100"/>
        <c:noMultiLvlLbl val="0"/>
      </c:catAx>
      <c:valAx>
        <c:axId val="29272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Rata</a:t>
                </a:r>
                <a:r>
                  <a:rPr lang="en-US" baseline="0"/>
                  <a:t> - rata panas yang </a:t>
                </a:r>
              </a:p>
              <a:p>
                <a:pPr>
                  <a:defRPr/>
                </a:pPr>
                <a:r>
                  <a:rPr lang="en-US" baseline="0"/>
                  <a:t>dihasilakan boiler (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US" baseline="0"/>
                  <a:t>J/Kg)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723648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Grafik Nilai Kalori Batu Bara Terhadap Panas Yang Masuk Dari Bahan Bakar</a:t>
            </a:r>
            <a:endParaRPr lang="en-US" sz="14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>
        <c:manualLayout>
          <c:xMode val="edge"/>
          <c:yMode val="edge"/>
          <c:x val="0.15505555555555556"/>
          <c:y val="2.3703700016922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965048118985125"/>
          <c:y val="0.23325622890930631"/>
          <c:w val="0.75534951881014878"/>
          <c:h val="0.61876549139449932"/>
        </c:manualLayout>
      </c:layout>
      <c:lineChart>
        <c:grouping val="standard"/>
        <c:varyColors val="0"/>
        <c:ser>
          <c:idx val="0"/>
          <c:order val="0"/>
          <c:tx>
            <c:strRef>
              <c:f>'Panas dari bahan bakar'!$B$2</c:f>
              <c:strCache>
                <c:ptCount val="1"/>
                <c:pt idx="0">
                  <c:v>Panas yang dihasilkan boiler (µJ/Kg)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'Panas dari bahan bakar'!$A$3:$A$5</c:f>
              <c:numCache>
                <c:formatCode>#,##0</c:formatCode>
                <c:ptCount val="3"/>
                <c:pt idx="0">
                  <c:v>24001</c:v>
                </c:pt>
                <c:pt idx="1">
                  <c:v>22644</c:v>
                </c:pt>
                <c:pt idx="2">
                  <c:v>23121</c:v>
                </c:pt>
              </c:numCache>
            </c:numRef>
          </c:cat>
          <c:val>
            <c:numRef>
              <c:f>'Panas dari bahan bakar'!$B$3:$B$5</c:f>
              <c:numCache>
                <c:formatCode>General</c:formatCode>
                <c:ptCount val="3"/>
                <c:pt idx="0">
                  <c:v>14.2005917</c:v>
                </c:pt>
                <c:pt idx="1">
                  <c:v>9.6236149999999991</c:v>
                </c:pt>
                <c:pt idx="2">
                  <c:v>13.583411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92726392"/>
        <c:axId val="292722080"/>
      </c:lineChart>
      <c:catAx>
        <c:axId val="292726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Batu</a:t>
                </a:r>
                <a:r>
                  <a:rPr lang="en-US" baseline="0"/>
                  <a:t> Bara (kJKg)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3405424321959762"/>
              <c:y val="0.933619921119550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722080"/>
        <c:crosses val="autoZero"/>
        <c:auto val="1"/>
        <c:lblAlgn val="ctr"/>
        <c:lblOffset val="100"/>
        <c:noMultiLvlLbl val="0"/>
      </c:catAx>
      <c:valAx>
        <c:axId val="29272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Rata</a:t>
                </a:r>
                <a:r>
                  <a:rPr lang="en-US" baseline="0"/>
                  <a:t> - rata panas yang </a:t>
                </a:r>
              </a:p>
              <a:p>
                <a:pPr>
                  <a:defRPr/>
                </a:pPr>
                <a:r>
                  <a:rPr lang="en-US" baseline="0"/>
                  <a:t>masuk dari bahan bakar (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US" baseline="0"/>
                  <a:t>J/Jam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726392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Grafik</a:t>
            </a:r>
            <a:r>
              <a:rPr lang="en-US" baseline="0"/>
              <a:t> Nilai Kalori Batu Bara Terhadap Efesiensi Boiler</a:t>
            </a:r>
            <a:endParaRPr lang="en-US"/>
          </a:p>
        </c:rich>
      </c:tx>
      <c:layout>
        <c:manualLayout>
          <c:xMode val="edge"/>
          <c:yMode val="edge"/>
          <c:x val="0.13270822397200349"/>
          <c:y val="3.02539219496457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4781277340333"/>
          <c:y val="0.2214083421871714"/>
          <c:w val="0.79552996500437456"/>
          <c:h val="0.60542828186990338"/>
        </c:manualLayout>
      </c:layout>
      <c:lineChart>
        <c:grouping val="standard"/>
        <c:varyColors val="0"/>
        <c:ser>
          <c:idx val="0"/>
          <c:order val="0"/>
          <c:tx>
            <c:strRef>
              <c:f>'Efesiensi rata - rata '!$B$2</c:f>
              <c:strCache>
                <c:ptCount val="1"/>
                <c:pt idx="0">
                  <c:v>Efesiensi rata - rata boiler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'Efesiensi rata - rata '!$A$3:$A$5</c:f>
              <c:numCache>
                <c:formatCode>#,##0</c:formatCode>
                <c:ptCount val="3"/>
                <c:pt idx="0">
                  <c:v>24001</c:v>
                </c:pt>
                <c:pt idx="1">
                  <c:v>22644</c:v>
                </c:pt>
                <c:pt idx="2">
                  <c:v>23121</c:v>
                </c:pt>
              </c:numCache>
            </c:numRef>
          </c:cat>
          <c:val>
            <c:numRef>
              <c:f>'Efesiensi rata - rata '!$B$3:$B$5</c:f>
              <c:numCache>
                <c:formatCode>0%</c:formatCode>
                <c:ptCount val="3"/>
                <c:pt idx="0">
                  <c:v>0.78</c:v>
                </c:pt>
                <c:pt idx="1">
                  <c:v>0.75</c:v>
                </c:pt>
                <c:pt idx="2">
                  <c:v>0.72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92727176"/>
        <c:axId val="292724040"/>
      </c:lineChart>
      <c:catAx>
        <c:axId val="292727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Batu</a:t>
                </a:r>
                <a:r>
                  <a:rPr lang="en-US" baseline="0"/>
                  <a:t> Bara (kJ/Kg)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9332524059492563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724040"/>
        <c:crosses val="autoZero"/>
        <c:auto val="1"/>
        <c:lblAlgn val="ctr"/>
        <c:lblOffset val="100"/>
        <c:noMultiLvlLbl val="0"/>
      </c:catAx>
      <c:valAx>
        <c:axId val="292724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Rata</a:t>
                </a:r>
                <a:r>
                  <a:rPr lang="en-US" baseline="0"/>
                  <a:t> - rata Efesiensi Boiler (%)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72717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Pemakain</a:t>
            </a:r>
            <a:r>
              <a:rPr lang="en-US" sz="1200" baseline="0"/>
              <a:t> 3 Jenis Nilai Kalori Batu Bara 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9237128851717"/>
          <c:y val="0.11060677698975571"/>
          <c:w val="0.66238577582855751"/>
          <c:h val="0.70996832356014128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[1]Sheet1!$A$3</c:f>
              <c:strCache>
                <c:ptCount val="1"/>
                <c:pt idx="0">
                  <c:v>24001 kJ/kg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92D05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[1]Sheet1!$A$5:$A$28</c:f>
              <c:numCache>
                <c:formatCode>General</c:formatCode>
                <c:ptCount val="24"/>
                <c:pt idx="0">
                  <c:v>3.8</c:v>
                </c:pt>
                <c:pt idx="1">
                  <c:v>4.2</c:v>
                </c:pt>
                <c:pt idx="2">
                  <c:v>4.2</c:v>
                </c:pt>
                <c:pt idx="3">
                  <c:v>4.5</c:v>
                </c:pt>
                <c:pt idx="4">
                  <c:v>4.5999999999999996</c:v>
                </c:pt>
                <c:pt idx="5">
                  <c:v>4.5999999999999996</c:v>
                </c:pt>
                <c:pt idx="6">
                  <c:v>4.7</c:v>
                </c:pt>
                <c:pt idx="7">
                  <c:v>4.7</c:v>
                </c:pt>
                <c:pt idx="8">
                  <c:v>5</c:v>
                </c:pt>
                <c:pt idx="9">
                  <c:v>5</c:v>
                </c:pt>
                <c:pt idx="10">
                  <c:v>5.0999999999999996</c:v>
                </c:pt>
                <c:pt idx="11">
                  <c:v>5.2</c:v>
                </c:pt>
                <c:pt idx="12">
                  <c:v>5.2</c:v>
                </c:pt>
                <c:pt idx="13">
                  <c:v>5.2</c:v>
                </c:pt>
                <c:pt idx="14">
                  <c:v>5.2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5.4</c:v>
                </c:pt>
                <c:pt idx="20">
                  <c:v>5.5</c:v>
                </c:pt>
                <c:pt idx="21">
                  <c:v>5.5</c:v>
                </c:pt>
                <c:pt idx="22">
                  <c:v>5.9</c:v>
                </c:pt>
                <c:pt idx="23">
                  <c:v>6.2</c:v>
                </c:pt>
              </c:numCache>
            </c:numRef>
          </c:xVal>
          <c:yVal>
            <c:numRef>
              <c:f>[1]Sheet1!$B$5:$B$28</c:f>
              <c:numCache>
                <c:formatCode>General</c:formatCode>
                <c:ptCount val="24"/>
                <c:pt idx="0">
                  <c:v>0.86</c:v>
                </c:pt>
                <c:pt idx="1">
                  <c:v>0.75</c:v>
                </c:pt>
                <c:pt idx="2">
                  <c:v>0.76</c:v>
                </c:pt>
                <c:pt idx="3">
                  <c:v>0.81</c:v>
                </c:pt>
                <c:pt idx="4">
                  <c:v>0.59</c:v>
                </c:pt>
                <c:pt idx="5">
                  <c:v>0.69</c:v>
                </c:pt>
                <c:pt idx="6">
                  <c:v>0.84</c:v>
                </c:pt>
                <c:pt idx="7">
                  <c:v>0.87</c:v>
                </c:pt>
                <c:pt idx="8">
                  <c:v>0.76</c:v>
                </c:pt>
                <c:pt idx="9">
                  <c:v>0.76</c:v>
                </c:pt>
                <c:pt idx="10">
                  <c:v>0.76</c:v>
                </c:pt>
                <c:pt idx="11">
                  <c:v>0.79</c:v>
                </c:pt>
                <c:pt idx="12">
                  <c:v>0.79</c:v>
                </c:pt>
                <c:pt idx="13">
                  <c:v>0.8</c:v>
                </c:pt>
                <c:pt idx="14">
                  <c:v>0.78</c:v>
                </c:pt>
                <c:pt idx="15">
                  <c:v>0.7</c:v>
                </c:pt>
                <c:pt idx="16">
                  <c:v>0.79</c:v>
                </c:pt>
                <c:pt idx="17">
                  <c:v>0.81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0.82</c:v>
                </c:pt>
                <c:pt idx="22">
                  <c:v>0.75</c:v>
                </c:pt>
                <c:pt idx="23">
                  <c:v>0.7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[1]Sheet1!$D$3</c:f>
              <c:strCache>
                <c:ptCount val="1"/>
                <c:pt idx="0">
                  <c:v>22644 kJ/kg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[1]Sheet1!$D$5:$D$28</c:f>
              <c:numCache>
                <c:formatCode>General</c:formatCode>
                <c:ptCount val="24"/>
                <c:pt idx="0">
                  <c:v>2.8</c:v>
                </c:pt>
                <c:pt idx="1">
                  <c:v>2.9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3.1</c:v>
                </c:pt>
                <c:pt idx="7">
                  <c:v>3.1</c:v>
                </c:pt>
                <c:pt idx="8">
                  <c:v>3.1</c:v>
                </c:pt>
                <c:pt idx="9">
                  <c:v>3.2</c:v>
                </c:pt>
                <c:pt idx="10">
                  <c:v>3.3</c:v>
                </c:pt>
                <c:pt idx="11">
                  <c:v>3.3</c:v>
                </c:pt>
                <c:pt idx="12">
                  <c:v>3.3</c:v>
                </c:pt>
                <c:pt idx="13">
                  <c:v>3.4</c:v>
                </c:pt>
                <c:pt idx="14">
                  <c:v>3.4</c:v>
                </c:pt>
                <c:pt idx="15">
                  <c:v>3.5</c:v>
                </c:pt>
                <c:pt idx="16">
                  <c:v>3.5</c:v>
                </c:pt>
                <c:pt idx="17">
                  <c:v>3.6</c:v>
                </c:pt>
                <c:pt idx="18">
                  <c:v>3.7</c:v>
                </c:pt>
                <c:pt idx="19">
                  <c:v>3.7</c:v>
                </c:pt>
                <c:pt idx="20">
                  <c:v>3.7</c:v>
                </c:pt>
                <c:pt idx="21">
                  <c:v>3.7</c:v>
                </c:pt>
                <c:pt idx="22">
                  <c:v>3.9</c:v>
                </c:pt>
                <c:pt idx="23">
                  <c:v>4</c:v>
                </c:pt>
              </c:numCache>
            </c:numRef>
          </c:xVal>
          <c:yVal>
            <c:numRef>
              <c:f>[1]Sheet1!$E$5:$E$28</c:f>
              <c:numCache>
                <c:formatCode>General</c:formatCode>
                <c:ptCount val="24"/>
                <c:pt idx="0">
                  <c:v>0.81</c:v>
                </c:pt>
                <c:pt idx="1">
                  <c:v>0.7</c:v>
                </c:pt>
                <c:pt idx="2">
                  <c:v>0.76</c:v>
                </c:pt>
                <c:pt idx="3">
                  <c:v>0.78</c:v>
                </c:pt>
                <c:pt idx="4">
                  <c:v>0.73</c:v>
                </c:pt>
                <c:pt idx="5">
                  <c:v>0.73</c:v>
                </c:pt>
                <c:pt idx="6">
                  <c:v>0.75</c:v>
                </c:pt>
                <c:pt idx="7">
                  <c:v>0.78</c:v>
                </c:pt>
                <c:pt idx="8">
                  <c:v>0.76</c:v>
                </c:pt>
                <c:pt idx="9">
                  <c:v>0.63</c:v>
                </c:pt>
                <c:pt idx="10">
                  <c:v>0.8</c:v>
                </c:pt>
                <c:pt idx="11">
                  <c:v>0.8</c:v>
                </c:pt>
                <c:pt idx="12">
                  <c:v>0.81</c:v>
                </c:pt>
                <c:pt idx="13">
                  <c:v>0.83</c:v>
                </c:pt>
                <c:pt idx="14">
                  <c:v>0.67</c:v>
                </c:pt>
                <c:pt idx="15">
                  <c:v>0.68</c:v>
                </c:pt>
                <c:pt idx="16">
                  <c:v>0.86</c:v>
                </c:pt>
                <c:pt idx="17">
                  <c:v>0.71</c:v>
                </c:pt>
                <c:pt idx="18">
                  <c:v>0.72</c:v>
                </c:pt>
                <c:pt idx="19">
                  <c:v>0.72</c:v>
                </c:pt>
                <c:pt idx="20">
                  <c:v>0.73</c:v>
                </c:pt>
                <c:pt idx="21">
                  <c:v>0.73</c:v>
                </c:pt>
                <c:pt idx="22">
                  <c:v>0.76</c:v>
                </c:pt>
                <c:pt idx="23">
                  <c:v>0.78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[1]Sheet1!$G$3</c:f>
              <c:strCache>
                <c:ptCount val="1"/>
                <c:pt idx="0">
                  <c:v>23121 kJ/kg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[1]Sheet1!$G$5:$G$28</c:f>
              <c:numCache>
                <c:formatCode>General</c:formatCode>
                <c:ptCount val="24"/>
                <c:pt idx="0">
                  <c:v>2.4</c:v>
                </c:pt>
                <c:pt idx="1">
                  <c:v>3.3</c:v>
                </c:pt>
                <c:pt idx="2">
                  <c:v>3.5</c:v>
                </c:pt>
                <c:pt idx="3">
                  <c:v>3.7</c:v>
                </c:pt>
                <c:pt idx="4">
                  <c:v>3.9</c:v>
                </c:pt>
                <c:pt idx="5">
                  <c:v>3.9</c:v>
                </c:pt>
                <c:pt idx="6">
                  <c:v>4</c:v>
                </c:pt>
                <c:pt idx="7">
                  <c:v>4.0999999999999996</c:v>
                </c:pt>
                <c:pt idx="8">
                  <c:v>4.2</c:v>
                </c:pt>
                <c:pt idx="9">
                  <c:v>4.2</c:v>
                </c:pt>
                <c:pt idx="10">
                  <c:v>4.3</c:v>
                </c:pt>
                <c:pt idx="11">
                  <c:v>4.3</c:v>
                </c:pt>
                <c:pt idx="12">
                  <c:v>4.4000000000000004</c:v>
                </c:pt>
                <c:pt idx="13">
                  <c:v>4.4000000000000004</c:v>
                </c:pt>
                <c:pt idx="14">
                  <c:v>4.5</c:v>
                </c:pt>
                <c:pt idx="15">
                  <c:v>4.5999999999999996</c:v>
                </c:pt>
                <c:pt idx="16">
                  <c:v>4.5999999999999996</c:v>
                </c:pt>
                <c:pt idx="17">
                  <c:v>4.5999999999999996</c:v>
                </c:pt>
                <c:pt idx="18">
                  <c:v>4.8</c:v>
                </c:pt>
                <c:pt idx="19">
                  <c:v>4.8</c:v>
                </c:pt>
                <c:pt idx="20">
                  <c:v>5</c:v>
                </c:pt>
                <c:pt idx="21">
                  <c:v>5.0999999999999996</c:v>
                </c:pt>
                <c:pt idx="22">
                  <c:v>5.4</c:v>
                </c:pt>
                <c:pt idx="23">
                  <c:v>6.1</c:v>
                </c:pt>
              </c:numCache>
            </c:numRef>
          </c:xVal>
          <c:yVal>
            <c:numRef>
              <c:f>[1]Sheet1!$H$5:$H$28</c:f>
              <c:numCache>
                <c:formatCode>General</c:formatCode>
                <c:ptCount val="24"/>
                <c:pt idx="0">
                  <c:v>0.76</c:v>
                </c:pt>
                <c:pt idx="1">
                  <c:v>0.8</c:v>
                </c:pt>
                <c:pt idx="2">
                  <c:v>0.84</c:v>
                </c:pt>
                <c:pt idx="3">
                  <c:v>0.82</c:v>
                </c:pt>
                <c:pt idx="4">
                  <c:v>0.87</c:v>
                </c:pt>
                <c:pt idx="5">
                  <c:v>0.54</c:v>
                </c:pt>
                <c:pt idx="6">
                  <c:v>0.64</c:v>
                </c:pt>
                <c:pt idx="7">
                  <c:v>0.79</c:v>
                </c:pt>
                <c:pt idx="8">
                  <c:v>0.67</c:v>
                </c:pt>
                <c:pt idx="9">
                  <c:v>0.68</c:v>
                </c:pt>
                <c:pt idx="10">
                  <c:v>0.69</c:v>
                </c:pt>
                <c:pt idx="11">
                  <c:v>0.69</c:v>
                </c:pt>
                <c:pt idx="12">
                  <c:v>0.71</c:v>
                </c:pt>
                <c:pt idx="13">
                  <c:v>0.85</c:v>
                </c:pt>
                <c:pt idx="14">
                  <c:v>0.62</c:v>
                </c:pt>
                <c:pt idx="15">
                  <c:v>0.74</c:v>
                </c:pt>
                <c:pt idx="16">
                  <c:v>0.74</c:v>
                </c:pt>
                <c:pt idx="17">
                  <c:v>0.64</c:v>
                </c:pt>
                <c:pt idx="18">
                  <c:v>0.66</c:v>
                </c:pt>
                <c:pt idx="19">
                  <c:v>0.77</c:v>
                </c:pt>
                <c:pt idx="20">
                  <c:v>0.69</c:v>
                </c:pt>
                <c:pt idx="21">
                  <c:v>0.82</c:v>
                </c:pt>
                <c:pt idx="22">
                  <c:v>0.65</c:v>
                </c:pt>
                <c:pt idx="23">
                  <c:v>0.66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729136"/>
        <c:axId val="292724432"/>
      </c:scatterChart>
      <c:valAx>
        <c:axId val="292729136"/>
        <c:scaling>
          <c:orientation val="minMax"/>
          <c:min val="1.1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Pemakaian Air umpan</a:t>
                </a:r>
              </a:p>
              <a:p>
                <a:pPr>
                  <a:defRPr/>
                </a:pPr>
                <a:r>
                  <a:rPr lang="en-US" baseline="0"/>
                  <a:t>(m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³</a:t>
                </a:r>
                <a:r>
                  <a:rPr lang="en-US" baseline="0"/>
                  <a:t>/jam)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724432"/>
        <c:crosses val="autoZero"/>
        <c:crossBetween val="midCat"/>
        <c:majorUnit val="1.1000000000000001"/>
      </c:valAx>
      <c:valAx>
        <c:axId val="2927244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Efesiensi</a:t>
                </a:r>
                <a:r>
                  <a:rPr lang="en-US" baseline="0"/>
                  <a:t> Boiler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729136"/>
        <c:crosses val="autoZero"/>
        <c:crossBetween val="midCat"/>
        <c:majorUnit val="0.4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177463497183709"/>
          <c:y val="0.39667762908131587"/>
          <c:w val="0.20647776773767912"/>
          <c:h val="0.318962598385645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26</xdr:row>
      <xdr:rowOff>157162</xdr:rowOff>
    </xdr:from>
    <xdr:ext cx="65" cy="172227"/>
    <xdr:sp macro="" textlink="">
      <xdr:nvSpPr>
        <xdr:cNvPr id="2" name="TextBox 1"/>
        <xdr:cNvSpPr txBox="1"/>
      </xdr:nvSpPr>
      <xdr:spPr>
        <a:xfrm>
          <a:off x="5943600" y="53006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10</xdr:col>
      <xdr:colOff>381000</xdr:colOff>
      <xdr:row>26</xdr:row>
      <xdr:rowOff>157162</xdr:rowOff>
    </xdr:from>
    <xdr:ext cx="65" cy="172227"/>
    <xdr:sp macro="" textlink="">
      <xdr:nvSpPr>
        <xdr:cNvPr id="3" name="TextBox 2"/>
        <xdr:cNvSpPr txBox="1"/>
      </xdr:nvSpPr>
      <xdr:spPr>
        <a:xfrm>
          <a:off x="2724150" y="53006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273050</xdr:colOff>
      <xdr:row>30</xdr:row>
      <xdr:rowOff>98425</xdr:rowOff>
    </xdr:from>
    <xdr:ext cx="25257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056217" y="6003925"/>
              <a:ext cx="252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̇"/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𝑚</m:t>
                      </m:r>
                    </m:e>
                  </m:acc>
                </m:oMath>
              </a14:m>
              <a:r>
                <a:rPr lang="en-US" sz="1100"/>
                <a:t>w</a:t>
              </a:r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056217" y="6003925"/>
              <a:ext cx="252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 𝑚) ̇</a:t>
              </a:r>
              <a:r>
                <a:rPr lang="en-US" sz="1100"/>
                <a:t>w</a:t>
              </a:r>
            </a:p>
          </xdr:txBody>
        </xdr:sp>
      </mc:Fallback>
    </mc:AlternateContent>
    <xdr:clientData/>
  </xdr:oneCellAnchor>
  <xdr:oneCellAnchor>
    <xdr:from>
      <xdr:col>4</xdr:col>
      <xdr:colOff>264583</xdr:colOff>
      <xdr:row>30</xdr:row>
      <xdr:rowOff>95250</xdr:rowOff>
    </xdr:from>
    <xdr:ext cx="26526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3397250" y="6000750"/>
              <a:ext cx="2652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̇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e>
                    </m:acc>
                    <m:r>
                      <a:rPr lang="en-US" sz="1100" b="0" i="1">
                        <a:latin typeface="Cambria Math" panose="02040503050406030204" pitchFamily="18" charset="0"/>
                      </a:rPr>
                      <m:t>𝑓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3397250" y="6000750"/>
              <a:ext cx="2652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 𝑚) ̇𝑓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12</xdr:col>
      <xdr:colOff>127000</xdr:colOff>
      <xdr:row>2</xdr:row>
      <xdr:rowOff>105833</xdr:rowOff>
    </xdr:from>
    <xdr:ext cx="25257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472083" y="486833"/>
              <a:ext cx="252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̇"/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𝑚</m:t>
                      </m:r>
                    </m:e>
                  </m:acc>
                </m:oMath>
              </a14:m>
              <a:r>
                <a:rPr lang="en-US" sz="1100"/>
                <a:t>w</a:t>
              </a: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472083" y="486833"/>
              <a:ext cx="252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 𝑚) ̇</a:t>
              </a:r>
              <a:r>
                <a:rPr lang="en-US" sz="1100"/>
                <a:t>w</a:t>
              </a:r>
            </a:p>
          </xdr:txBody>
        </xdr:sp>
      </mc:Fallback>
    </mc:AlternateContent>
    <xdr:clientData/>
  </xdr:oneCellAnchor>
  <xdr:oneCellAnchor>
    <xdr:from>
      <xdr:col>3</xdr:col>
      <xdr:colOff>381000</xdr:colOff>
      <xdr:row>26</xdr:row>
      <xdr:rowOff>157162</xdr:rowOff>
    </xdr:from>
    <xdr:ext cx="65" cy="172227"/>
    <xdr:sp macro="" textlink="">
      <xdr:nvSpPr>
        <xdr:cNvPr id="7" name="TextBox 6"/>
        <xdr:cNvSpPr txBox="1"/>
      </xdr:nvSpPr>
      <xdr:spPr>
        <a:xfrm>
          <a:off x="8329083" y="51101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232833</xdr:colOff>
      <xdr:row>30</xdr:row>
      <xdr:rowOff>95250</xdr:rowOff>
    </xdr:from>
    <xdr:ext cx="25257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16000" y="5810250"/>
              <a:ext cx="252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̇"/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𝑚</m:t>
                      </m:r>
                    </m:e>
                  </m:acc>
                </m:oMath>
              </a14:m>
              <a:r>
                <a:rPr lang="en-US" sz="1100"/>
                <a:t>w</a:t>
              </a: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16000" y="5810250"/>
              <a:ext cx="252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 𝑚) ̇</a:t>
              </a:r>
              <a:r>
                <a:rPr lang="en-US" sz="1100"/>
                <a:t>w</a:t>
              </a:r>
            </a:p>
          </xdr:txBody>
        </xdr:sp>
      </mc:Fallback>
    </mc:AlternateContent>
    <xdr:clientData/>
  </xdr:oneCellAnchor>
  <xdr:oneCellAnchor>
    <xdr:from>
      <xdr:col>12</xdr:col>
      <xdr:colOff>215900</xdr:colOff>
      <xdr:row>2</xdr:row>
      <xdr:rowOff>88901</xdr:rowOff>
    </xdr:from>
    <xdr:ext cx="25257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613900" y="469901"/>
              <a:ext cx="252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̇"/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𝑚</m:t>
                      </m:r>
                    </m:e>
                  </m:acc>
                </m:oMath>
              </a14:m>
              <a:r>
                <a:rPr lang="en-US" sz="1100"/>
                <a:t>w</a:t>
              </a: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613900" y="469901"/>
              <a:ext cx="252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 𝑚) ̇</a:t>
              </a:r>
              <a:r>
                <a:rPr lang="en-US" sz="1100"/>
                <a:t>w</a:t>
              </a:r>
            </a:p>
          </xdr:txBody>
        </xdr:sp>
      </mc:Fallback>
    </mc:AlternateContent>
    <xdr:clientData/>
  </xdr:oneCellAnchor>
  <xdr:oneCellAnchor>
    <xdr:from>
      <xdr:col>4</xdr:col>
      <xdr:colOff>273050</xdr:colOff>
      <xdr:row>30</xdr:row>
      <xdr:rowOff>109008</xdr:rowOff>
    </xdr:from>
    <xdr:ext cx="23423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3405717" y="5824008"/>
              <a:ext cx="23423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̇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e>
                    </m:acc>
                    <m:r>
                      <a:rPr lang="en-US" sz="1100" b="0" i="1">
                        <a:latin typeface="Cambria Math" panose="02040503050406030204" pitchFamily="18" charset="0"/>
                      </a:rPr>
                      <m:t>𝑓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3405717" y="5824008"/>
              <a:ext cx="23423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𝑚 ̇𝑓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357717</xdr:colOff>
      <xdr:row>30</xdr:row>
      <xdr:rowOff>130175</xdr:rowOff>
    </xdr:from>
    <xdr:ext cx="2215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140884" y="5845175"/>
              <a:ext cx="2215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̇"/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𝑚</m:t>
                      </m:r>
                    </m:e>
                  </m:acc>
                </m:oMath>
              </a14:m>
              <a:r>
                <a:rPr lang="en-US" sz="1100"/>
                <a:t>w</a:t>
              </a: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140884" y="5845175"/>
              <a:ext cx="2215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𝑚 ̇</a:t>
              </a:r>
              <a:r>
                <a:rPr lang="en-US" sz="1100"/>
                <a:t>w</a:t>
              </a:r>
            </a:p>
          </xdr:txBody>
        </xdr:sp>
      </mc:Fallback>
    </mc:AlternateContent>
    <xdr:clientData/>
  </xdr:oneCellAnchor>
  <xdr:oneCellAnchor>
    <xdr:from>
      <xdr:col>12</xdr:col>
      <xdr:colOff>254000</xdr:colOff>
      <xdr:row>2</xdr:row>
      <xdr:rowOff>105834</xdr:rowOff>
    </xdr:from>
    <xdr:ext cx="2215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652000" y="486834"/>
              <a:ext cx="2215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̇"/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𝑚</m:t>
                      </m:r>
                    </m:e>
                  </m:acc>
                </m:oMath>
              </a14:m>
              <a:r>
                <a:rPr lang="en-US" sz="1100"/>
                <a:t>w</a:t>
              </a: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652000" y="486834"/>
              <a:ext cx="2215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𝑚 ̇</a:t>
              </a:r>
              <a:r>
                <a:rPr lang="en-US" sz="1100"/>
                <a:t>w</a:t>
              </a:r>
            </a:p>
          </xdr:txBody>
        </xdr:sp>
      </mc:Fallback>
    </mc:AlternateContent>
    <xdr:clientData/>
  </xdr:oneCellAnchor>
  <xdr:oneCellAnchor>
    <xdr:from>
      <xdr:col>4</xdr:col>
      <xdr:colOff>264583</xdr:colOff>
      <xdr:row>30</xdr:row>
      <xdr:rowOff>95250</xdr:rowOff>
    </xdr:from>
    <xdr:ext cx="1636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3397250" y="5810250"/>
              <a:ext cx="1636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̇"/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𝑚</m:t>
                      </m:r>
                    </m:e>
                  </m:acc>
                </m:oMath>
              </a14:m>
              <a:r>
                <a:rPr lang="en-US" sz="1100" i="1"/>
                <a:t>f</a:t>
              </a:r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3397250" y="5810250"/>
              <a:ext cx="1636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𝑚 ̇</a:t>
              </a:r>
              <a:r>
                <a:rPr lang="en-US" sz="1100" i="1"/>
                <a:t>f</a:t>
              </a:r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3</xdr:row>
      <xdr:rowOff>171450</xdr:rowOff>
    </xdr:from>
    <xdr:to>
      <xdr:col>11</xdr:col>
      <xdr:colOff>561974</xdr:colOff>
      <xdr:row>19</xdr:row>
      <xdr:rowOff>61912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80962</xdr:rowOff>
    </xdr:from>
    <xdr:to>
      <xdr:col>10</xdr:col>
      <xdr:colOff>304800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4</xdr:row>
      <xdr:rowOff>0</xdr:rowOff>
    </xdr:from>
    <xdr:to>
      <xdr:col>10</xdr:col>
      <xdr:colOff>400050</xdr:colOff>
      <xdr:row>19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381000</xdr:colOff>
      <xdr:row>18</xdr:row>
      <xdr:rowOff>157162</xdr:rowOff>
    </xdr:from>
    <xdr:ext cx="65" cy="172227"/>
    <xdr:sp macro="" textlink="">
      <xdr:nvSpPr>
        <xdr:cNvPr id="2" name="TextBox 1"/>
        <xdr:cNvSpPr txBox="1"/>
      </xdr:nvSpPr>
      <xdr:spPr>
        <a:xfrm>
          <a:off x="381000" y="36052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8</xdr:col>
      <xdr:colOff>485774</xdr:colOff>
      <xdr:row>1</xdr:row>
      <xdr:rowOff>9524</xdr:rowOff>
    </xdr:from>
    <xdr:to>
      <xdr:col>20</xdr:col>
      <xdr:colOff>386953</xdr:colOff>
      <xdr:row>23</xdr:row>
      <xdr:rowOff>21166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MSIDA/SKRIPSI/Data%20Skiripsi/data%20skripsi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>24001 kJ/kg</v>
          </cell>
          <cell r="D3" t="str">
            <v>22644 kJ/kg</v>
          </cell>
          <cell r="G3" t="str">
            <v>23121 kJ/kg</v>
          </cell>
        </row>
        <row r="5">
          <cell r="A5">
            <v>3.8</v>
          </cell>
          <cell r="B5">
            <v>0.86</v>
          </cell>
          <cell r="D5">
            <v>2.8</v>
          </cell>
          <cell r="E5">
            <v>0.81</v>
          </cell>
          <cell r="G5">
            <v>2.4</v>
          </cell>
          <cell r="H5">
            <v>0.76</v>
          </cell>
        </row>
        <row r="6">
          <cell r="A6">
            <v>4.2</v>
          </cell>
          <cell r="B6">
            <v>0.75</v>
          </cell>
          <cell r="D6">
            <v>2.9</v>
          </cell>
          <cell r="E6">
            <v>0.7</v>
          </cell>
          <cell r="G6">
            <v>3.3</v>
          </cell>
          <cell r="H6">
            <v>0.8</v>
          </cell>
        </row>
        <row r="7">
          <cell r="A7">
            <v>4.2</v>
          </cell>
          <cell r="B7">
            <v>0.76</v>
          </cell>
          <cell r="D7">
            <v>3</v>
          </cell>
          <cell r="E7">
            <v>0.76</v>
          </cell>
          <cell r="G7">
            <v>3.5</v>
          </cell>
          <cell r="H7">
            <v>0.84</v>
          </cell>
        </row>
        <row r="8">
          <cell r="A8">
            <v>4.5</v>
          </cell>
          <cell r="B8">
            <v>0.81</v>
          </cell>
          <cell r="D8">
            <v>3</v>
          </cell>
          <cell r="E8">
            <v>0.78</v>
          </cell>
          <cell r="G8">
            <v>3.7</v>
          </cell>
          <cell r="H8">
            <v>0.82</v>
          </cell>
        </row>
        <row r="9">
          <cell r="A9">
            <v>4.5999999999999996</v>
          </cell>
          <cell r="B9">
            <v>0.59</v>
          </cell>
          <cell r="D9">
            <v>3</v>
          </cell>
          <cell r="E9">
            <v>0.73</v>
          </cell>
          <cell r="G9">
            <v>3.9</v>
          </cell>
          <cell r="H9">
            <v>0.87</v>
          </cell>
        </row>
        <row r="10">
          <cell r="A10">
            <v>4.5999999999999996</v>
          </cell>
          <cell r="B10">
            <v>0.69</v>
          </cell>
          <cell r="D10">
            <v>3</v>
          </cell>
          <cell r="E10">
            <v>0.73</v>
          </cell>
          <cell r="G10">
            <v>3.9</v>
          </cell>
          <cell r="H10">
            <v>0.54</v>
          </cell>
        </row>
        <row r="11">
          <cell r="A11">
            <v>4.7</v>
          </cell>
          <cell r="B11">
            <v>0.84</v>
          </cell>
          <cell r="D11">
            <v>3.1</v>
          </cell>
          <cell r="E11">
            <v>0.75</v>
          </cell>
          <cell r="G11">
            <v>4</v>
          </cell>
          <cell r="H11">
            <v>0.64</v>
          </cell>
        </row>
        <row r="12">
          <cell r="A12">
            <v>4.7</v>
          </cell>
          <cell r="B12">
            <v>0.87</v>
          </cell>
          <cell r="D12">
            <v>3.1</v>
          </cell>
          <cell r="E12">
            <v>0.78</v>
          </cell>
          <cell r="G12">
            <v>4.0999999999999996</v>
          </cell>
          <cell r="H12">
            <v>0.79</v>
          </cell>
        </row>
        <row r="13">
          <cell r="A13">
            <v>5</v>
          </cell>
          <cell r="B13">
            <v>0.76</v>
          </cell>
          <cell r="D13">
            <v>3.1</v>
          </cell>
          <cell r="E13">
            <v>0.76</v>
          </cell>
          <cell r="G13">
            <v>4.2</v>
          </cell>
          <cell r="H13">
            <v>0.67</v>
          </cell>
        </row>
        <row r="14">
          <cell r="A14">
            <v>5</v>
          </cell>
          <cell r="B14">
            <v>0.76</v>
          </cell>
          <cell r="D14">
            <v>3.2</v>
          </cell>
          <cell r="E14">
            <v>0.63</v>
          </cell>
          <cell r="G14">
            <v>4.2</v>
          </cell>
          <cell r="H14">
            <v>0.68</v>
          </cell>
        </row>
        <row r="15">
          <cell r="A15">
            <v>5.0999999999999996</v>
          </cell>
          <cell r="B15">
            <v>0.76</v>
          </cell>
          <cell r="D15">
            <v>3.3</v>
          </cell>
          <cell r="E15">
            <v>0.8</v>
          </cell>
          <cell r="G15">
            <v>4.3</v>
          </cell>
          <cell r="H15">
            <v>0.69</v>
          </cell>
        </row>
        <row r="16">
          <cell r="A16">
            <v>5.2</v>
          </cell>
          <cell r="B16">
            <v>0.79</v>
          </cell>
          <cell r="D16">
            <v>3.3</v>
          </cell>
          <cell r="E16">
            <v>0.8</v>
          </cell>
          <cell r="G16">
            <v>4.3</v>
          </cell>
          <cell r="H16">
            <v>0.69</v>
          </cell>
        </row>
        <row r="17">
          <cell r="A17">
            <v>5.2</v>
          </cell>
          <cell r="B17">
            <v>0.79</v>
          </cell>
          <cell r="D17">
            <v>3.3</v>
          </cell>
          <cell r="E17">
            <v>0.81</v>
          </cell>
          <cell r="G17">
            <v>4.4000000000000004</v>
          </cell>
          <cell r="H17">
            <v>0.71</v>
          </cell>
        </row>
        <row r="18">
          <cell r="A18">
            <v>5.2</v>
          </cell>
          <cell r="B18">
            <v>0.8</v>
          </cell>
          <cell r="D18">
            <v>3.4</v>
          </cell>
          <cell r="E18">
            <v>0.83</v>
          </cell>
          <cell r="G18">
            <v>4.4000000000000004</v>
          </cell>
          <cell r="H18">
            <v>0.85</v>
          </cell>
        </row>
        <row r="19">
          <cell r="A19">
            <v>5.2</v>
          </cell>
          <cell r="B19">
            <v>0.78</v>
          </cell>
          <cell r="D19">
            <v>3.4</v>
          </cell>
          <cell r="E19">
            <v>0.67</v>
          </cell>
          <cell r="G19">
            <v>4.5</v>
          </cell>
          <cell r="H19">
            <v>0.62</v>
          </cell>
        </row>
        <row r="20">
          <cell r="A20">
            <v>5.3</v>
          </cell>
          <cell r="B20">
            <v>0.7</v>
          </cell>
          <cell r="D20">
            <v>3.5</v>
          </cell>
          <cell r="E20">
            <v>0.68</v>
          </cell>
          <cell r="G20">
            <v>4.5999999999999996</v>
          </cell>
          <cell r="H20">
            <v>0.74</v>
          </cell>
        </row>
        <row r="21">
          <cell r="A21">
            <v>5.3</v>
          </cell>
          <cell r="B21">
            <v>0.79</v>
          </cell>
          <cell r="D21">
            <v>3.5</v>
          </cell>
          <cell r="E21">
            <v>0.86</v>
          </cell>
          <cell r="G21">
            <v>4.5999999999999996</v>
          </cell>
          <cell r="H21">
            <v>0.74</v>
          </cell>
        </row>
        <row r="22">
          <cell r="A22">
            <v>5.3</v>
          </cell>
          <cell r="B22">
            <v>0.81</v>
          </cell>
          <cell r="D22">
            <v>3.6</v>
          </cell>
          <cell r="E22">
            <v>0.71</v>
          </cell>
          <cell r="G22">
            <v>4.5999999999999996</v>
          </cell>
          <cell r="H22">
            <v>0.64</v>
          </cell>
        </row>
        <row r="23">
          <cell r="A23">
            <v>5.3</v>
          </cell>
          <cell r="B23">
            <v>0.8</v>
          </cell>
          <cell r="D23">
            <v>3.7</v>
          </cell>
          <cell r="E23">
            <v>0.72</v>
          </cell>
          <cell r="G23">
            <v>4.8</v>
          </cell>
          <cell r="H23">
            <v>0.66</v>
          </cell>
        </row>
        <row r="24">
          <cell r="A24">
            <v>5.4</v>
          </cell>
          <cell r="B24">
            <v>0.82</v>
          </cell>
          <cell r="D24">
            <v>3.7</v>
          </cell>
          <cell r="E24">
            <v>0.72</v>
          </cell>
          <cell r="G24">
            <v>4.8</v>
          </cell>
          <cell r="H24">
            <v>0.77</v>
          </cell>
        </row>
        <row r="25">
          <cell r="A25">
            <v>5.5</v>
          </cell>
          <cell r="B25">
            <v>0.84</v>
          </cell>
          <cell r="D25">
            <v>3.7</v>
          </cell>
          <cell r="E25">
            <v>0.73</v>
          </cell>
          <cell r="G25">
            <v>5</v>
          </cell>
          <cell r="H25">
            <v>0.69</v>
          </cell>
        </row>
        <row r="26">
          <cell r="A26">
            <v>5.5</v>
          </cell>
          <cell r="B26">
            <v>0.82</v>
          </cell>
          <cell r="D26">
            <v>3.7</v>
          </cell>
          <cell r="E26">
            <v>0.73</v>
          </cell>
          <cell r="G26">
            <v>5.0999999999999996</v>
          </cell>
          <cell r="H26">
            <v>0.82</v>
          </cell>
        </row>
        <row r="27">
          <cell r="A27">
            <v>5.9</v>
          </cell>
          <cell r="B27">
            <v>0.75</v>
          </cell>
          <cell r="D27">
            <v>3.9</v>
          </cell>
          <cell r="E27">
            <v>0.76</v>
          </cell>
          <cell r="G27">
            <v>5.4</v>
          </cell>
          <cell r="H27">
            <v>0.65</v>
          </cell>
        </row>
        <row r="28">
          <cell r="A28">
            <v>6.2</v>
          </cell>
          <cell r="B28">
            <v>0.7</v>
          </cell>
          <cell r="D28">
            <v>4</v>
          </cell>
          <cell r="E28">
            <v>0.78</v>
          </cell>
          <cell r="G28">
            <v>6.1</v>
          </cell>
          <cell r="H28">
            <v>0.66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tabSelected="1" zoomScale="90" zoomScaleNormal="90" workbookViewId="0">
      <selection activeCell="L6" sqref="L6"/>
    </sheetView>
  </sheetViews>
  <sheetFormatPr defaultRowHeight="15" x14ac:dyDescent="0.25"/>
  <cols>
    <col min="1" max="1" width="11.7109375" style="4" customWidth="1"/>
    <col min="2" max="2" width="11.5703125" style="4" customWidth="1"/>
    <col min="3" max="3" width="13.42578125" style="4" customWidth="1"/>
    <col min="4" max="11" width="11.7109375" style="4" customWidth="1"/>
    <col min="12" max="13" width="9.140625" style="4"/>
    <col min="14" max="14" width="15.42578125" style="4" customWidth="1"/>
    <col min="15" max="16384" width="9.140625" style="4"/>
  </cols>
  <sheetData>
    <row r="1" spans="1:19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5">
      <c r="A3" s="32" t="s">
        <v>0</v>
      </c>
      <c r="B3" s="30" t="s">
        <v>45</v>
      </c>
      <c r="C3" s="32" t="s">
        <v>1</v>
      </c>
      <c r="D3" s="33" t="s">
        <v>26</v>
      </c>
      <c r="E3" s="32" t="s">
        <v>27</v>
      </c>
      <c r="F3" s="13"/>
      <c r="G3" s="13"/>
      <c r="H3" s="13"/>
      <c r="I3" s="13"/>
      <c r="J3" s="32" t="s">
        <v>1</v>
      </c>
      <c r="K3" s="33" t="s">
        <v>26</v>
      </c>
      <c r="L3" s="32" t="s">
        <v>30</v>
      </c>
      <c r="M3" s="32"/>
      <c r="N3" s="32" t="s">
        <v>81</v>
      </c>
      <c r="O3" s="13"/>
      <c r="P3" s="13"/>
      <c r="Q3" s="13"/>
      <c r="R3" s="13"/>
      <c r="S3" s="13"/>
    </row>
    <row r="4" spans="1:19" x14ac:dyDescent="0.25">
      <c r="A4" s="32"/>
      <c r="B4" s="30"/>
      <c r="C4" s="32"/>
      <c r="D4" s="33"/>
      <c r="E4" s="32"/>
      <c r="F4" s="13"/>
      <c r="G4" s="13"/>
      <c r="H4" s="13"/>
      <c r="I4" s="13"/>
      <c r="J4" s="32"/>
      <c r="K4" s="33"/>
      <c r="L4" s="32"/>
      <c r="M4" s="32"/>
      <c r="N4" s="32"/>
      <c r="O4" s="13"/>
      <c r="P4" s="13"/>
      <c r="Q4" s="13"/>
      <c r="R4" s="13"/>
      <c r="S4" s="13"/>
    </row>
    <row r="5" spans="1:19" x14ac:dyDescent="0.25">
      <c r="A5" s="12" t="s">
        <v>3</v>
      </c>
      <c r="B5" s="7" t="s">
        <v>31</v>
      </c>
      <c r="C5" s="5">
        <v>86.4</v>
      </c>
      <c r="D5" s="12">
        <v>4.7</v>
      </c>
      <c r="E5" s="5">
        <v>0.5</v>
      </c>
      <c r="F5" s="13"/>
      <c r="G5" s="13"/>
      <c r="H5" s="13"/>
      <c r="I5" s="13"/>
      <c r="J5" s="5">
        <v>86.4</v>
      </c>
      <c r="K5" s="12">
        <v>4.7</v>
      </c>
      <c r="L5" s="5">
        <v>967.6</v>
      </c>
      <c r="M5" s="5">
        <f>K5*L5</f>
        <v>4547.72</v>
      </c>
      <c r="N5" s="5">
        <v>361.3</v>
      </c>
      <c r="O5" s="13"/>
      <c r="P5" s="13"/>
      <c r="Q5" s="13"/>
      <c r="R5" s="13"/>
      <c r="S5" s="13"/>
    </row>
    <row r="6" spans="1:19" x14ac:dyDescent="0.25">
      <c r="A6" s="12" t="s">
        <v>4</v>
      </c>
      <c r="B6" s="7" t="s">
        <v>32</v>
      </c>
      <c r="C6" s="5">
        <v>88.5</v>
      </c>
      <c r="D6" s="12">
        <v>5.0999999999999996</v>
      </c>
      <c r="E6" s="5">
        <v>0.6</v>
      </c>
      <c r="F6" s="13"/>
      <c r="G6" s="13"/>
      <c r="H6" s="13"/>
      <c r="I6" s="13"/>
      <c r="J6" s="5">
        <v>88.5</v>
      </c>
      <c r="K6" s="12">
        <v>5.0999999999999996</v>
      </c>
      <c r="L6" s="5">
        <v>966.2</v>
      </c>
      <c r="M6" s="5">
        <f>K6*L6</f>
        <v>4927.62</v>
      </c>
      <c r="N6" s="5">
        <v>370.2</v>
      </c>
      <c r="O6" s="13"/>
      <c r="P6" s="13"/>
      <c r="Q6" s="13"/>
      <c r="R6" s="13"/>
      <c r="S6" s="13"/>
    </row>
    <row r="7" spans="1:19" x14ac:dyDescent="0.25">
      <c r="A7" s="12" t="s">
        <v>5</v>
      </c>
      <c r="B7" s="7" t="s">
        <v>33</v>
      </c>
      <c r="C7" s="5">
        <v>84</v>
      </c>
      <c r="D7" s="12">
        <v>3.8</v>
      </c>
      <c r="E7" s="5">
        <v>0.4</v>
      </c>
      <c r="F7" s="13"/>
      <c r="G7" s="13"/>
      <c r="H7" s="13"/>
      <c r="I7" s="13"/>
      <c r="J7" s="5">
        <v>84</v>
      </c>
      <c r="K7" s="12">
        <v>3.8</v>
      </c>
      <c r="L7" s="5">
        <v>969.2</v>
      </c>
      <c r="M7" s="5">
        <f t="shared" ref="M7:M28" si="0">K7*L7</f>
        <v>3682.96</v>
      </c>
      <c r="N7" s="5">
        <v>351.3</v>
      </c>
      <c r="O7" s="13"/>
      <c r="P7" s="36" t="s">
        <v>47</v>
      </c>
      <c r="Q7" s="32" t="s">
        <v>48</v>
      </c>
      <c r="R7" s="32" t="s">
        <v>49</v>
      </c>
      <c r="S7" s="13"/>
    </row>
    <row r="8" spans="1:19" x14ac:dyDescent="0.25">
      <c r="A8" s="12" t="s">
        <v>6</v>
      </c>
      <c r="B8" s="7" t="s">
        <v>34</v>
      </c>
      <c r="C8" s="5">
        <v>80.3</v>
      </c>
      <c r="D8" s="12">
        <v>5.5</v>
      </c>
      <c r="E8" s="5">
        <v>0.6</v>
      </c>
      <c r="F8" s="13"/>
      <c r="G8" s="13"/>
      <c r="H8" s="13"/>
      <c r="I8" s="13"/>
      <c r="J8" s="5">
        <v>80.3</v>
      </c>
      <c r="K8" s="12">
        <v>5.5</v>
      </c>
      <c r="L8" s="5">
        <v>971.5</v>
      </c>
      <c r="M8" s="5">
        <f t="shared" si="0"/>
        <v>5343.25</v>
      </c>
      <c r="N8" s="5">
        <v>335.7</v>
      </c>
      <c r="O8" s="13"/>
      <c r="P8" s="36"/>
      <c r="Q8" s="32"/>
      <c r="R8" s="32"/>
      <c r="S8" s="13"/>
    </row>
    <row r="9" spans="1:19" x14ac:dyDescent="0.25">
      <c r="A9" s="12" t="s">
        <v>7</v>
      </c>
      <c r="B9" s="7" t="s">
        <v>35</v>
      </c>
      <c r="C9" s="5">
        <v>78</v>
      </c>
      <c r="D9" s="12">
        <v>5.2</v>
      </c>
      <c r="E9" s="5">
        <v>0.6</v>
      </c>
      <c r="F9" s="13"/>
      <c r="G9" s="13"/>
      <c r="H9" s="13"/>
      <c r="I9" s="13"/>
      <c r="J9" s="5">
        <v>78</v>
      </c>
      <c r="K9" s="12">
        <v>5.2</v>
      </c>
      <c r="L9" s="5">
        <v>973</v>
      </c>
      <c r="M9" s="5">
        <f t="shared" si="0"/>
        <v>5059.6000000000004</v>
      </c>
      <c r="N9" s="5">
        <v>326.10000000000002</v>
      </c>
      <c r="O9" s="13"/>
      <c r="P9" s="36"/>
      <c r="Q9" s="32"/>
      <c r="R9" s="32"/>
      <c r="S9" s="13"/>
    </row>
    <row r="10" spans="1:19" x14ac:dyDescent="0.25">
      <c r="A10" s="12" t="s">
        <v>8</v>
      </c>
      <c r="B10" s="7" t="s">
        <v>34</v>
      </c>
      <c r="C10" s="5">
        <v>81.3</v>
      </c>
      <c r="D10" s="12">
        <v>5</v>
      </c>
      <c r="E10" s="5">
        <v>0.6</v>
      </c>
      <c r="F10" s="13"/>
      <c r="G10" s="13"/>
      <c r="H10" s="13"/>
      <c r="I10" s="13"/>
      <c r="J10" s="5">
        <v>81.3</v>
      </c>
      <c r="K10" s="12">
        <v>5</v>
      </c>
      <c r="L10" s="5">
        <v>970.9</v>
      </c>
      <c r="M10" s="5">
        <f t="shared" si="0"/>
        <v>4854.5</v>
      </c>
      <c r="N10" s="5">
        <v>339.9</v>
      </c>
      <c r="O10" s="13"/>
      <c r="P10" s="5">
        <v>5736.29</v>
      </c>
      <c r="Q10" s="5">
        <v>4.1840000000000002</v>
      </c>
      <c r="R10" s="15">
        <f>P10*Q10</f>
        <v>24000.637360000001</v>
      </c>
      <c r="S10" s="13"/>
    </row>
    <row r="11" spans="1:19" x14ac:dyDescent="0.25">
      <c r="A11" s="12" t="s">
        <v>9</v>
      </c>
      <c r="B11" s="7" t="s">
        <v>36</v>
      </c>
      <c r="C11" s="5">
        <v>83</v>
      </c>
      <c r="D11" s="12">
        <v>6.2</v>
      </c>
      <c r="E11" s="5">
        <v>0.8</v>
      </c>
      <c r="F11" s="13"/>
      <c r="G11" s="13"/>
      <c r="H11" s="13"/>
      <c r="I11" s="13"/>
      <c r="J11" s="5">
        <v>83</v>
      </c>
      <c r="K11" s="12">
        <v>6.2</v>
      </c>
      <c r="L11" s="5">
        <v>969.8</v>
      </c>
      <c r="M11" s="5">
        <f t="shared" si="0"/>
        <v>6012.76</v>
      </c>
      <c r="N11" s="5">
        <v>347.1</v>
      </c>
      <c r="O11" s="13"/>
      <c r="P11" s="13"/>
      <c r="Q11" s="13"/>
      <c r="R11" s="13"/>
      <c r="S11" s="13"/>
    </row>
    <row r="12" spans="1:19" x14ac:dyDescent="0.25">
      <c r="A12" s="12" t="s">
        <v>10</v>
      </c>
      <c r="B12" s="7" t="s">
        <v>37</v>
      </c>
      <c r="C12" s="5">
        <v>75</v>
      </c>
      <c r="D12" s="12">
        <v>4.7</v>
      </c>
      <c r="E12" s="5">
        <v>0.5</v>
      </c>
      <c r="F12" s="13"/>
      <c r="G12" s="13"/>
      <c r="H12" s="13"/>
      <c r="I12" s="13"/>
      <c r="J12" s="5">
        <v>75</v>
      </c>
      <c r="K12" s="12">
        <v>4.7</v>
      </c>
      <c r="L12" s="5">
        <v>974.8</v>
      </c>
      <c r="M12" s="5">
        <f t="shared" si="0"/>
        <v>4581.5600000000004</v>
      </c>
      <c r="N12" s="5">
        <v>313.5</v>
      </c>
      <c r="O12" s="13"/>
      <c r="P12" s="13"/>
      <c r="Q12" s="13"/>
      <c r="R12" s="13"/>
      <c r="S12" s="13"/>
    </row>
    <row r="13" spans="1:19" x14ac:dyDescent="0.25">
      <c r="A13" s="12" t="s">
        <v>11</v>
      </c>
      <c r="B13" s="7" t="s">
        <v>38</v>
      </c>
      <c r="C13" s="5">
        <v>77.099999999999994</v>
      </c>
      <c r="D13" s="12">
        <v>5.3</v>
      </c>
      <c r="E13" s="5">
        <v>0.7</v>
      </c>
      <c r="F13" s="13"/>
      <c r="G13" s="13"/>
      <c r="H13" s="13"/>
      <c r="I13" s="13"/>
      <c r="J13" s="5">
        <v>77.099999999999994</v>
      </c>
      <c r="K13" s="12">
        <v>5.3</v>
      </c>
      <c r="L13" s="5">
        <v>973.5</v>
      </c>
      <c r="M13" s="5">
        <f t="shared" si="0"/>
        <v>5159.55</v>
      </c>
      <c r="N13" s="5">
        <v>322.3</v>
      </c>
      <c r="O13" s="13"/>
      <c r="P13" s="13"/>
      <c r="Q13" s="13"/>
      <c r="R13" s="13"/>
      <c r="S13" s="13"/>
    </row>
    <row r="14" spans="1:19" x14ac:dyDescent="0.25">
      <c r="A14" s="12" t="s">
        <v>12</v>
      </c>
      <c r="B14" s="7" t="s">
        <v>39</v>
      </c>
      <c r="C14" s="5">
        <v>81.400000000000006</v>
      </c>
      <c r="D14" s="12">
        <v>5.4</v>
      </c>
      <c r="E14" s="5">
        <v>0.6</v>
      </c>
      <c r="F14" s="13"/>
      <c r="G14" s="13"/>
      <c r="H14" s="13"/>
      <c r="I14" s="13"/>
      <c r="J14" s="5">
        <v>81.400000000000006</v>
      </c>
      <c r="K14" s="12">
        <v>5.4</v>
      </c>
      <c r="L14" s="5">
        <v>970.8</v>
      </c>
      <c r="M14" s="5">
        <f t="shared" si="0"/>
        <v>5242.32</v>
      </c>
      <c r="N14" s="5">
        <v>340.3</v>
      </c>
      <c r="O14" s="13"/>
      <c r="P14" s="13"/>
      <c r="Q14" s="13"/>
      <c r="R14" s="13"/>
      <c r="S14" s="13"/>
    </row>
    <row r="15" spans="1:19" x14ac:dyDescent="0.25">
      <c r="A15" s="12" t="s">
        <v>13</v>
      </c>
      <c r="B15" s="7" t="s">
        <v>36</v>
      </c>
      <c r="C15" s="5">
        <v>83.7</v>
      </c>
      <c r="D15" s="12">
        <v>4.5999999999999996</v>
      </c>
      <c r="E15" s="5">
        <v>0.7</v>
      </c>
      <c r="F15" s="13"/>
      <c r="G15" s="13"/>
      <c r="H15" s="13"/>
      <c r="I15" s="13"/>
      <c r="J15" s="5">
        <v>83.7</v>
      </c>
      <c r="K15" s="12">
        <v>4.5999999999999996</v>
      </c>
      <c r="L15" s="5">
        <v>969.4</v>
      </c>
      <c r="M15" s="5">
        <f t="shared" si="0"/>
        <v>4459.24</v>
      </c>
      <c r="N15" s="5">
        <v>350</v>
      </c>
      <c r="O15" s="13"/>
      <c r="P15" s="13"/>
      <c r="Q15" s="13"/>
      <c r="R15" s="13"/>
      <c r="S15" s="13"/>
    </row>
    <row r="16" spans="1:19" x14ac:dyDescent="0.25">
      <c r="A16" s="12" t="s">
        <v>14</v>
      </c>
      <c r="B16" s="7" t="s">
        <v>40</v>
      </c>
      <c r="C16" s="5">
        <v>89.1</v>
      </c>
      <c r="D16" s="12">
        <v>5.9</v>
      </c>
      <c r="E16" s="5">
        <v>0.7</v>
      </c>
      <c r="F16" s="13"/>
      <c r="G16" s="13"/>
      <c r="H16" s="13"/>
      <c r="I16" s="13"/>
      <c r="J16" s="5">
        <v>89.1</v>
      </c>
      <c r="K16" s="12">
        <v>5.9</v>
      </c>
      <c r="L16" s="5">
        <v>965.8</v>
      </c>
      <c r="M16" s="5">
        <f t="shared" si="0"/>
        <v>5698.22</v>
      </c>
      <c r="N16" s="5">
        <v>372.7</v>
      </c>
      <c r="O16" s="13"/>
      <c r="P16" s="13"/>
      <c r="Q16" s="13"/>
      <c r="R16" s="13"/>
      <c r="S16" s="13"/>
    </row>
    <row r="17" spans="1:19" x14ac:dyDescent="0.25">
      <c r="A17" s="12" t="s">
        <v>15</v>
      </c>
      <c r="B17" s="7" t="s">
        <v>41</v>
      </c>
      <c r="C17" s="5">
        <v>84.8</v>
      </c>
      <c r="D17" s="12">
        <v>4.5</v>
      </c>
      <c r="E17" s="5">
        <v>0.5</v>
      </c>
      <c r="F17" s="13"/>
      <c r="G17" s="13"/>
      <c r="H17" s="13"/>
      <c r="I17" s="13"/>
      <c r="J17" s="5">
        <v>84.8</v>
      </c>
      <c r="K17" s="12">
        <v>4.5</v>
      </c>
      <c r="L17" s="5">
        <v>968.7</v>
      </c>
      <c r="M17" s="5">
        <f t="shared" si="0"/>
        <v>4359.1500000000005</v>
      </c>
      <c r="N17" s="5">
        <v>354.6</v>
      </c>
      <c r="O17" s="13"/>
      <c r="P17" s="13"/>
      <c r="Q17" s="13"/>
      <c r="R17" s="13"/>
      <c r="S17" s="13"/>
    </row>
    <row r="18" spans="1:19" x14ac:dyDescent="0.25">
      <c r="A18" s="12" t="s">
        <v>16</v>
      </c>
      <c r="B18" s="7" t="s">
        <v>37</v>
      </c>
      <c r="C18" s="5">
        <v>88.1</v>
      </c>
      <c r="D18" s="12">
        <v>4.5999999999999996</v>
      </c>
      <c r="E18" s="5">
        <v>0.6</v>
      </c>
      <c r="F18" s="13"/>
      <c r="G18" s="13"/>
      <c r="H18" s="13"/>
      <c r="I18" s="13"/>
      <c r="J18" s="5">
        <v>88.1</v>
      </c>
      <c r="K18" s="12">
        <v>4.5999999999999996</v>
      </c>
      <c r="L18" s="5">
        <v>966.5</v>
      </c>
      <c r="M18" s="5">
        <f t="shared" si="0"/>
        <v>4445.8999999999996</v>
      </c>
      <c r="N18" s="5">
        <v>368.5</v>
      </c>
      <c r="O18" s="13"/>
      <c r="P18" s="13"/>
      <c r="Q18" s="13"/>
      <c r="R18" s="13"/>
      <c r="S18" s="13"/>
    </row>
    <row r="19" spans="1:19" x14ac:dyDescent="0.25">
      <c r="A19" s="12" t="s">
        <v>17</v>
      </c>
      <c r="B19" s="7" t="s">
        <v>39</v>
      </c>
      <c r="C19" s="5">
        <v>86.6</v>
      </c>
      <c r="D19" s="12">
        <v>4.2</v>
      </c>
      <c r="E19" s="5">
        <v>0.5</v>
      </c>
      <c r="F19" s="13"/>
      <c r="G19" s="13"/>
      <c r="H19" s="13"/>
      <c r="I19" s="13"/>
      <c r="J19" s="5">
        <v>86.6</v>
      </c>
      <c r="K19" s="12">
        <v>4.2</v>
      </c>
      <c r="L19" s="5">
        <v>967.5</v>
      </c>
      <c r="M19" s="5">
        <f t="shared" si="0"/>
        <v>4063.5</v>
      </c>
      <c r="N19" s="5">
        <v>362.2</v>
      </c>
      <c r="O19" s="13"/>
      <c r="P19" s="13"/>
      <c r="Q19" s="13"/>
      <c r="R19" s="13"/>
      <c r="S19" s="13"/>
    </row>
    <row r="20" spans="1:19" x14ac:dyDescent="0.25">
      <c r="A20" s="12" t="s">
        <v>18</v>
      </c>
      <c r="B20" s="7" t="s">
        <v>41</v>
      </c>
      <c r="C20" s="5">
        <v>86.9</v>
      </c>
      <c r="D20" s="12">
        <v>5.3</v>
      </c>
      <c r="E20" s="5">
        <v>0.6</v>
      </c>
      <c r="F20" s="13"/>
      <c r="G20" s="13"/>
      <c r="H20" s="13"/>
      <c r="I20" s="13"/>
      <c r="J20" s="5">
        <v>86.9</v>
      </c>
      <c r="K20" s="12">
        <v>5.3</v>
      </c>
      <c r="L20" s="5">
        <v>967.3</v>
      </c>
      <c r="M20" s="5">
        <f t="shared" si="0"/>
        <v>5126.6899999999996</v>
      </c>
      <c r="N20" s="5">
        <v>363.4</v>
      </c>
      <c r="O20" s="13"/>
      <c r="P20" s="13"/>
      <c r="Q20" s="13"/>
      <c r="R20" s="13"/>
      <c r="S20" s="13"/>
    </row>
    <row r="21" spans="1:19" x14ac:dyDescent="0.25">
      <c r="A21" s="12" t="s">
        <v>19</v>
      </c>
      <c r="B21" s="7" t="s">
        <v>38</v>
      </c>
      <c r="C21" s="5">
        <v>85</v>
      </c>
      <c r="D21" s="12">
        <v>4.2</v>
      </c>
      <c r="E21" s="5">
        <v>0.5</v>
      </c>
      <c r="F21" s="13"/>
      <c r="G21" s="13"/>
      <c r="H21" s="13"/>
      <c r="I21" s="13"/>
      <c r="J21" s="5">
        <v>85</v>
      </c>
      <c r="K21" s="12">
        <v>4.2</v>
      </c>
      <c r="L21" s="5">
        <v>968.5</v>
      </c>
      <c r="M21" s="5">
        <f t="shared" si="0"/>
        <v>4067.7000000000003</v>
      </c>
      <c r="N21" s="5">
        <v>355.5</v>
      </c>
      <c r="O21" s="13"/>
      <c r="P21" s="13"/>
      <c r="Q21" s="13"/>
      <c r="R21" s="13"/>
      <c r="S21" s="13"/>
    </row>
    <row r="22" spans="1:19" x14ac:dyDescent="0.25">
      <c r="A22" s="12" t="s">
        <v>20</v>
      </c>
      <c r="B22" s="7" t="s">
        <v>42</v>
      </c>
      <c r="C22" s="5">
        <v>80.2</v>
      </c>
      <c r="D22" s="12">
        <v>5.2</v>
      </c>
      <c r="E22" s="5">
        <v>0.6</v>
      </c>
      <c r="F22" s="13"/>
      <c r="G22" s="13"/>
      <c r="H22" s="13"/>
      <c r="I22" s="13"/>
      <c r="J22" s="5">
        <v>80.2</v>
      </c>
      <c r="K22" s="12">
        <v>5.2</v>
      </c>
      <c r="L22" s="5">
        <v>971.6</v>
      </c>
      <c r="M22" s="5">
        <f t="shared" si="0"/>
        <v>5052.3200000000006</v>
      </c>
      <c r="N22" s="5">
        <v>335.3</v>
      </c>
      <c r="O22" s="13"/>
      <c r="P22" s="13"/>
      <c r="Q22" s="13"/>
      <c r="R22" s="13"/>
      <c r="S22" s="13"/>
    </row>
    <row r="23" spans="1:19" x14ac:dyDescent="0.25">
      <c r="A23" s="12" t="s">
        <v>21</v>
      </c>
      <c r="B23" s="7" t="s">
        <v>43</v>
      </c>
      <c r="C23" s="5">
        <v>77.099999999999994</v>
      </c>
      <c r="D23" s="12">
        <v>5.3</v>
      </c>
      <c r="E23" s="5">
        <v>0.6</v>
      </c>
      <c r="F23" s="13"/>
      <c r="G23" s="13"/>
      <c r="H23" s="13"/>
      <c r="I23" s="13"/>
      <c r="J23" s="5">
        <v>77.099999999999994</v>
      </c>
      <c r="K23" s="12">
        <v>5.3</v>
      </c>
      <c r="L23" s="5">
        <v>973.5</v>
      </c>
      <c r="M23" s="5">
        <f t="shared" si="0"/>
        <v>5159.55</v>
      </c>
      <c r="N23" s="5">
        <v>322.3</v>
      </c>
      <c r="O23" s="13"/>
      <c r="P23" s="13"/>
      <c r="Q23" s="13"/>
      <c r="R23" s="13"/>
      <c r="S23" s="13"/>
    </row>
    <row r="24" spans="1:19" x14ac:dyDescent="0.25">
      <c r="A24" s="12" t="s">
        <v>22</v>
      </c>
      <c r="B24" s="7" t="s">
        <v>44</v>
      </c>
      <c r="C24" s="5">
        <v>80.099999999999994</v>
      </c>
      <c r="D24" s="12">
        <v>5</v>
      </c>
      <c r="E24" s="5">
        <v>0.6</v>
      </c>
      <c r="F24" s="13"/>
      <c r="G24" s="13"/>
      <c r="H24" s="13"/>
      <c r="I24" s="13"/>
      <c r="J24" s="5">
        <v>80.099999999999994</v>
      </c>
      <c r="K24" s="12">
        <v>5</v>
      </c>
      <c r="L24" s="5">
        <v>971.7</v>
      </c>
      <c r="M24" s="5">
        <f t="shared" si="0"/>
        <v>4858.5</v>
      </c>
      <c r="N24" s="5">
        <v>334.9</v>
      </c>
      <c r="O24" s="13"/>
      <c r="P24" s="13"/>
      <c r="Q24" s="13"/>
      <c r="R24" s="13"/>
      <c r="S24" s="13"/>
    </row>
    <row r="25" spans="1:19" x14ac:dyDescent="0.25">
      <c r="A25" s="12" t="s">
        <v>23</v>
      </c>
      <c r="B25" s="7" t="s">
        <v>37</v>
      </c>
      <c r="C25" s="5">
        <v>77.099999999999994</v>
      </c>
      <c r="D25" s="12">
        <v>5.2</v>
      </c>
      <c r="E25" s="5">
        <v>0.6</v>
      </c>
      <c r="F25" s="13"/>
      <c r="G25" s="13"/>
      <c r="H25" s="13"/>
      <c r="I25" s="13"/>
      <c r="J25" s="5">
        <v>77.099999999999994</v>
      </c>
      <c r="K25" s="12">
        <v>5.2</v>
      </c>
      <c r="L25" s="5">
        <v>973.5</v>
      </c>
      <c r="M25" s="5">
        <f t="shared" si="0"/>
        <v>5062.2</v>
      </c>
      <c r="N25" s="5">
        <v>322.3</v>
      </c>
      <c r="O25" s="13"/>
      <c r="P25" s="13"/>
      <c r="Q25" s="13"/>
      <c r="R25" s="13"/>
      <c r="S25" s="13"/>
    </row>
    <row r="26" spans="1:19" x14ac:dyDescent="0.25">
      <c r="A26" s="12" t="s">
        <v>24</v>
      </c>
      <c r="B26" s="7" t="s">
        <v>36</v>
      </c>
      <c r="C26" s="5">
        <v>85.8</v>
      </c>
      <c r="D26" s="12">
        <v>5.3</v>
      </c>
      <c r="E26" s="5">
        <v>0.6</v>
      </c>
      <c r="F26" s="13"/>
      <c r="G26" s="13"/>
      <c r="H26" s="13"/>
      <c r="I26" s="13"/>
      <c r="J26" s="5">
        <v>85.8</v>
      </c>
      <c r="K26" s="12">
        <v>5.3</v>
      </c>
      <c r="L26" s="5">
        <v>968</v>
      </c>
      <c r="M26" s="5">
        <f t="shared" si="0"/>
        <v>5130.3999999999996</v>
      </c>
      <c r="N26" s="5">
        <v>358.8</v>
      </c>
      <c r="O26" s="13"/>
      <c r="P26" s="13"/>
      <c r="Q26" s="13"/>
      <c r="R26" s="13"/>
      <c r="S26" s="13"/>
    </row>
    <row r="27" spans="1:19" x14ac:dyDescent="0.25">
      <c r="A27" s="12" t="s">
        <v>25</v>
      </c>
      <c r="B27" s="7" t="s">
        <v>44</v>
      </c>
      <c r="C27" s="5">
        <v>88</v>
      </c>
      <c r="D27" s="12">
        <v>5.2</v>
      </c>
      <c r="E27" s="5">
        <v>0.6</v>
      </c>
      <c r="F27" s="13"/>
      <c r="G27" s="13"/>
      <c r="H27" s="13"/>
      <c r="I27" s="13"/>
      <c r="J27" s="5">
        <v>88</v>
      </c>
      <c r="K27" s="12">
        <v>5.2</v>
      </c>
      <c r="L27" s="5">
        <v>966.6</v>
      </c>
      <c r="M27" s="5">
        <f t="shared" si="0"/>
        <v>5026.3200000000006</v>
      </c>
      <c r="N27" s="5">
        <v>368.1</v>
      </c>
      <c r="O27" s="13"/>
      <c r="P27" s="13"/>
      <c r="Q27" s="13"/>
      <c r="R27" s="13"/>
      <c r="S27" s="13"/>
    </row>
    <row r="28" spans="1:19" x14ac:dyDescent="0.25">
      <c r="A28" s="12" t="s">
        <v>2</v>
      </c>
      <c r="B28" s="7" t="s">
        <v>32</v>
      </c>
      <c r="C28" s="5">
        <v>87.1</v>
      </c>
      <c r="D28" s="12">
        <v>5.5</v>
      </c>
      <c r="E28" s="5">
        <v>0.6</v>
      </c>
      <c r="F28" s="13"/>
      <c r="G28" s="13"/>
      <c r="H28" s="13"/>
      <c r="I28" s="13"/>
      <c r="J28" s="5">
        <v>87.1</v>
      </c>
      <c r="K28" s="12">
        <v>5.5</v>
      </c>
      <c r="L28" s="5">
        <v>967.2</v>
      </c>
      <c r="M28" s="5">
        <f t="shared" si="0"/>
        <v>5319.6</v>
      </c>
      <c r="N28" s="5">
        <v>364.3</v>
      </c>
      <c r="O28" s="13"/>
      <c r="P28" s="13"/>
      <c r="Q28" s="13"/>
      <c r="R28" s="13"/>
      <c r="S28" s="13"/>
    </row>
    <row r="29" spans="1:19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</row>
    <row r="30" spans="1:19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spans="1:19" ht="15" customHeight="1" x14ac:dyDescent="0.25">
      <c r="A31" s="31" t="s">
        <v>0</v>
      </c>
      <c r="B31" s="34"/>
      <c r="C31" s="34" t="s">
        <v>81</v>
      </c>
      <c r="D31" s="34" t="s">
        <v>82</v>
      </c>
      <c r="E31" s="35"/>
      <c r="F31" s="35" t="s">
        <v>28</v>
      </c>
      <c r="G31" s="32" t="s">
        <v>29</v>
      </c>
      <c r="H31" s="31" t="s">
        <v>53</v>
      </c>
      <c r="I31" s="8"/>
      <c r="J31" s="30" t="s">
        <v>45</v>
      </c>
      <c r="K31" s="32" t="s">
        <v>46</v>
      </c>
      <c r="L31" s="32" t="s">
        <v>82</v>
      </c>
      <c r="M31" s="13"/>
      <c r="N31" s="37" t="s">
        <v>50</v>
      </c>
      <c r="O31" s="37" t="s">
        <v>51</v>
      </c>
      <c r="P31" s="37" t="s">
        <v>52</v>
      </c>
      <c r="Q31" s="13"/>
      <c r="R31" s="13"/>
      <c r="S31" s="13"/>
    </row>
    <row r="32" spans="1:19" x14ac:dyDescent="0.25">
      <c r="A32" s="31"/>
      <c r="B32" s="34"/>
      <c r="C32" s="34"/>
      <c r="D32" s="34"/>
      <c r="E32" s="35"/>
      <c r="F32" s="35"/>
      <c r="G32" s="32"/>
      <c r="H32" s="31"/>
      <c r="I32" s="8"/>
      <c r="J32" s="30"/>
      <c r="K32" s="32"/>
      <c r="L32" s="32"/>
      <c r="M32" s="13"/>
      <c r="N32" s="38"/>
      <c r="O32" s="38"/>
      <c r="P32" s="38"/>
      <c r="Q32" s="13"/>
      <c r="R32" s="13"/>
      <c r="S32" s="13"/>
    </row>
    <row r="33" spans="1:19" x14ac:dyDescent="0.25">
      <c r="A33" s="6" t="s">
        <v>3</v>
      </c>
      <c r="B33" s="5">
        <f t="shared" ref="B33:B56" si="1">M5</f>
        <v>4547.72</v>
      </c>
      <c r="C33" s="5">
        <v>361.3</v>
      </c>
      <c r="D33" s="5">
        <v>2588</v>
      </c>
      <c r="E33" s="5">
        <f t="shared" ref="E33:E56" si="2">P33</f>
        <v>500</v>
      </c>
      <c r="F33" s="5">
        <v>24001</v>
      </c>
      <c r="G33" s="5">
        <f t="shared" ref="G33:G56" si="3">(B33*(D33-C33))/(F33*E33)</f>
        <v>0.84383218399233362</v>
      </c>
      <c r="H33" s="16">
        <f t="shared" ref="H33:H58" si="4">G33</f>
        <v>0.84383218399233362</v>
      </c>
      <c r="I33" s="17"/>
      <c r="J33" s="7" t="s">
        <v>31</v>
      </c>
      <c r="K33" s="5">
        <v>90</v>
      </c>
      <c r="L33" s="5">
        <v>2588</v>
      </c>
      <c r="M33" s="13"/>
      <c r="N33" s="5">
        <v>0.5</v>
      </c>
      <c r="O33" s="5">
        <v>1000</v>
      </c>
      <c r="P33" s="5">
        <f>N33*O33</f>
        <v>500</v>
      </c>
      <c r="Q33" s="13"/>
      <c r="R33" s="13"/>
      <c r="S33" s="13"/>
    </row>
    <row r="34" spans="1:19" x14ac:dyDescent="0.25">
      <c r="A34" s="6" t="s">
        <v>4</v>
      </c>
      <c r="B34" s="5">
        <f t="shared" si="1"/>
        <v>4927.62</v>
      </c>
      <c r="C34" s="5">
        <v>370.2</v>
      </c>
      <c r="D34" s="5">
        <v>2593.8000000000002</v>
      </c>
      <c r="E34" s="5">
        <f t="shared" si="2"/>
        <v>600</v>
      </c>
      <c r="F34" s="5">
        <v>24001</v>
      </c>
      <c r="G34" s="5">
        <f t="shared" si="3"/>
        <v>0.76087495187700527</v>
      </c>
      <c r="H34" s="16">
        <f t="shared" si="4"/>
        <v>0.76087495187700527</v>
      </c>
      <c r="I34" s="17"/>
      <c r="J34" s="7" t="s">
        <v>32</v>
      </c>
      <c r="K34" s="5">
        <v>90</v>
      </c>
      <c r="L34" s="5">
        <v>2593.8000000000002</v>
      </c>
      <c r="M34" s="13"/>
      <c r="N34" s="5">
        <v>0.6</v>
      </c>
      <c r="O34" s="5">
        <v>1000</v>
      </c>
      <c r="P34" s="5">
        <f t="shared" ref="P34:P56" si="5">N34*O34</f>
        <v>600</v>
      </c>
      <c r="Q34" s="13"/>
      <c r="R34" s="13"/>
      <c r="S34" s="13"/>
    </row>
    <row r="35" spans="1:19" x14ac:dyDescent="0.25">
      <c r="A35" s="6" t="s">
        <v>5</v>
      </c>
      <c r="B35" s="5">
        <f t="shared" si="1"/>
        <v>3682.96</v>
      </c>
      <c r="C35" s="5">
        <v>351.3</v>
      </c>
      <c r="D35" s="5">
        <v>2592.1</v>
      </c>
      <c r="E35" s="5">
        <f t="shared" si="2"/>
        <v>400</v>
      </c>
      <c r="F35" s="5">
        <v>24001</v>
      </c>
      <c r="G35" s="5">
        <f t="shared" si="3"/>
        <v>0.85962842881546597</v>
      </c>
      <c r="H35" s="16">
        <f t="shared" si="4"/>
        <v>0.85962842881546597</v>
      </c>
      <c r="I35" s="17"/>
      <c r="J35" s="7" t="s">
        <v>33</v>
      </c>
      <c r="K35" s="5">
        <v>90</v>
      </c>
      <c r="L35" s="5">
        <v>2592.1</v>
      </c>
      <c r="M35" s="13"/>
      <c r="N35" s="5">
        <v>0.4</v>
      </c>
      <c r="O35" s="5">
        <v>1000</v>
      </c>
      <c r="P35" s="5">
        <f t="shared" si="5"/>
        <v>400</v>
      </c>
      <c r="Q35" s="13"/>
      <c r="R35" s="13"/>
      <c r="S35" s="13"/>
    </row>
    <row r="36" spans="1:19" x14ac:dyDescent="0.25">
      <c r="A36" s="6" t="s">
        <v>6</v>
      </c>
      <c r="B36" s="5">
        <f t="shared" si="1"/>
        <v>5343.25</v>
      </c>
      <c r="C36" s="5">
        <v>335.7</v>
      </c>
      <c r="D36" s="5">
        <v>2589.5</v>
      </c>
      <c r="E36" s="5">
        <f t="shared" si="2"/>
        <v>600</v>
      </c>
      <c r="F36" s="5">
        <v>24001</v>
      </c>
      <c r="G36" s="5">
        <f t="shared" si="3"/>
        <v>0.83625799272252554</v>
      </c>
      <c r="H36" s="16">
        <f t="shared" si="4"/>
        <v>0.83625799272252554</v>
      </c>
      <c r="I36" s="17"/>
      <c r="J36" s="7" t="s">
        <v>34</v>
      </c>
      <c r="K36" s="5">
        <v>90</v>
      </c>
      <c r="L36" s="5">
        <v>2589.5</v>
      </c>
      <c r="M36" s="13"/>
      <c r="N36" s="5">
        <v>0.6</v>
      </c>
      <c r="O36" s="5">
        <v>1000</v>
      </c>
      <c r="P36" s="5">
        <f t="shared" si="5"/>
        <v>600</v>
      </c>
      <c r="Q36" s="13"/>
      <c r="R36" s="13"/>
      <c r="S36" s="13"/>
    </row>
    <row r="37" spans="1:19" x14ac:dyDescent="0.25">
      <c r="A37" s="6" t="s">
        <v>7</v>
      </c>
      <c r="B37" s="5">
        <f t="shared" si="1"/>
        <v>5059.6000000000004</v>
      </c>
      <c r="C37" s="5">
        <v>326.10000000000002</v>
      </c>
      <c r="D37" s="5">
        <v>2587.6</v>
      </c>
      <c r="E37" s="5">
        <f t="shared" si="2"/>
        <v>600</v>
      </c>
      <c r="F37" s="5">
        <v>24001</v>
      </c>
      <c r="G37" s="5">
        <f t="shared" si="3"/>
        <v>0.79457004569254064</v>
      </c>
      <c r="H37" s="16">
        <f t="shared" si="4"/>
        <v>0.79457004569254064</v>
      </c>
      <c r="I37" s="17"/>
      <c r="J37" s="7" t="s">
        <v>35</v>
      </c>
      <c r="K37" s="5">
        <v>90</v>
      </c>
      <c r="L37" s="5">
        <v>2587.6</v>
      </c>
      <c r="M37" s="13"/>
      <c r="N37" s="5">
        <v>0.6</v>
      </c>
      <c r="O37" s="5">
        <v>1000</v>
      </c>
      <c r="P37" s="5">
        <f t="shared" si="5"/>
        <v>600</v>
      </c>
      <c r="Q37" s="13"/>
      <c r="R37" s="13"/>
      <c r="S37" s="13"/>
    </row>
    <row r="38" spans="1:19" x14ac:dyDescent="0.25">
      <c r="A38" s="6" t="s">
        <v>8</v>
      </c>
      <c r="B38" s="5">
        <f t="shared" si="1"/>
        <v>4854.5</v>
      </c>
      <c r="C38" s="5">
        <v>339.9</v>
      </c>
      <c r="D38" s="5">
        <v>2589.5</v>
      </c>
      <c r="E38" s="5">
        <f t="shared" si="2"/>
        <v>600</v>
      </c>
      <c r="F38" s="5">
        <v>24001</v>
      </c>
      <c r="G38" s="5">
        <f t="shared" si="3"/>
        <v>0.75834917989528206</v>
      </c>
      <c r="H38" s="16">
        <f t="shared" si="4"/>
        <v>0.75834917989528206</v>
      </c>
      <c r="I38" s="17"/>
      <c r="J38" s="7" t="s">
        <v>34</v>
      </c>
      <c r="K38" s="5">
        <v>90</v>
      </c>
      <c r="L38" s="5">
        <v>2589.5</v>
      </c>
      <c r="M38" s="13"/>
      <c r="N38" s="5">
        <v>0.6</v>
      </c>
      <c r="O38" s="5">
        <v>1000</v>
      </c>
      <c r="P38" s="5">
        <f t="shared" si="5"/>
        <v>600</v>
      </c>
      <c r="Q38" s="13"/>
      <c r="R38" s="13"/>
      <c r="S38" s="13"/>
    </row>
    <row r="39" spans="1:19" x14ac:dyDescent="0.25">
      <c r="A39" s="6" t="s">
        <v>9</v>
      </c>
      <c r="B39" s="5">
        <f t="shared" si="1"/>
        <v>6012.76</v>
      </c>
      <c r="C39" s="5">
        <v>347.1</v>
      </c>
      <c r="D39" s="5">
        <v>2591.6999999999998</v>
      </c>
      <c r="E39" s="5">
        <f t="shared" si="2"/>
        <v>800</v>
      </c>
      <c r="F39" s="5">
        <v>24001</v>
      </c>
      <c r="G39" s="5">
        <f t="shared" si="3"/>
        <v>0.70289993625265623</v>
      </c>
      <c r="H39" s="16">
        <f t="shared" si="4"/>
        <v>0.70289993625265623</v>
      </c>
      <c r="I39" s="17"/>
      <c r="J39" s="7" t="s">
        <v>36</v>
      </c>
      <c r="K39" s="5">
        <v>90</v>
      </c>
      <c r="L39" s="5">
        <v>2591.6999999999998</v>
      </c>
      <c r="M39" s="13"/>
      <c r="N39" s="5">
        <v>0.8</v>
      </c>
      <c r="O39" s="5">
        <v>1000</v>
      </c>
      <c r="P39" s="5">
        <f t="shared" si="5"/>
        <v>800</v>
      </c>
      <c r="Q39" s="13"/>
      <c r="R39" s="13"/>
      <c r="S39" s="13"/>
    </row>
    <row r="40" spans="1:19" x14ac:dyDescent="0.25">
      <c r="A40" s="6" t="s">
        <v>10</v>
      </c>
      <c r="B40" s="5">
        <f t="shared" si="1"/>
        <v>4581.5600000000004</v>
      </c>
      <c r="C40" s="5">
        <v>313.5</v>
      </c>
      <c r="D40" s="5">
        <v>2588.8000000000002</v>
      </c>
      <c r="E40" s="5">
        <f t="shared" si="2"/>
        <v>500</v>
      </c>
      <c r="F40" s="5">
        <v>24001</v>
      </c>
      <c r="G40" s="5">
        <f t="shared" si="3"/>
        <v>0.86866576125994766</v>
      </c>
      <c r="H40" s="16">
        <f t="shared" si="4"/>
        <v>0.86866576125994766</v>
      </c>
      <c r="I40" s="17"/>
      <c r="J40" s="7" t="s">
        <v>37</v>
      </c>
      <c r="K40" s="5">
        <v>90</v>
      </c>
      <c r="L40" s="5">
        <v>2588.8000000000002</v>
      </c>
      <c r="M40" s="13"/>
      <c r="N40" s="5">
        <v>0.5</v>
      </c>
      <c r="O40" s="5">
        <v>1000</v>
      </c>
      <c r="P40" s="5">
        <f t="shared" si="5"/>
        <v>500</v>
      </c>
      <c r="Q40" s="13"/>
      <c r="R40" s="13"/>
      <c r="S40" s="13"/>
    </row>
    <row r="41" spans="1:19" x14ac:dyDescent="0.25">
      <c r="A41" s="6" t="s">
        <v>11</v>
      </c>
      <c r="B41" s="5">
        <f t="shared" si="1"/>
        <v>5159.55</v>
      </c>
      <c r="C41" s="5">
        <v>322.3</v>
      </c>
      <c r="D41" s="5">
        <v>2589.9</v>
      </c>
      <c r="E41" s="5">
        <f t="shared" si="2"/>
        <v>700</v>
      </c>
      <c r="F41" s="5">
        <v>24001</v>
      </c>
      <c r="G41" s="5">
        <f t="shared" si="3"/>
        <v>0.69638738743028561</v>
      </c>
      <c r="H41" s="16">
        <f t="shared" si="4"/>
        <v>0.69638738743028561</v>
      </c>
      <c r="I41" s="17"/>
      <c r="J41" s="7" t="s">
        <v>38</v>
      </c>
      <c r="K41" s="5">
        <v>90</v>
      </c>
      <c r="L41" s="5">
        <v>2589.9</v>
      </c>
      <c r="M41" s="13"/>
      <c r="N41" s="5">
        <v>0.7</v>
      </c>
      <c r="O41" s="5">
        <v>1000</v>
      </c>
      <c r="P41" s="5">
        <f t="shared" si="5"/>
        <v>700</v>
      </c>
      <c r="Q41" s="13"/>
      <c r="R41" s="13"/>
      <c r="S41" s="13"/>
    </row>
    <row r="42" spans="1:19" x14ac:dyDescent="0.25">
      <c r="A42" s="6" t="s">
        <v>12</v>
      </c>
      <c r="B42" s="5">
        <f t="shared" si="1"/>
        <v>5242.32</v>
      </c>
      <c r="C42" s="5">
        <v>340.3</v>
      </c>
      <c r="D42" s="5">
        <v>2591</v>
      </c>
      <c r="E42" s="5">
        <f t="shared" si="2"/>
        <v>600</v>
      </c>
      <c r="F42" s="5">
        <v>24001</v>
      </c>
      <c r="G42" s="5">
        <f t="shared" si="3"/>
        <v>0.81933319611682831</v>
      </c>
      <c r="H42" s="16">
        <f t="shared" si="4"/>
        <v>0.81933319611682831</v>
      </c>
      <c r="I42" s="17"/>
      <c r="J42" s="7" t="s">
        <v>39</v>
      </c>
      <c r="K42" s="5">
        <v>90</v>
      </c>
      <c r="L42" s="5">
        <v>2591</v>
      </c>
      <c r="M42" s="13"/>
      <c r="N42" s="5">
        <v>0.6</v>
      </c>
      <c r="O42" s="5">
        <v>1000</v>
      </c>
      <c r="P42" s="5">
        <f t="shared" si="5"/>
        <v>600</v>
      </c>
      <c r="Q42" s="13"/>
      <c r="R42" s="13"/>
      <c r="S42" s="13"/>
    </row>
    <row r="43" spans="1:19" x14ac:dyDescent="0.25">
      <c r="A43" s="6" t="s">
        <v>13</v>
      </c>
      <c r="B43" s="5">
        <f t="shared" si="1"/>
        <v>4459.24</v>
      </c>
      <c r="C43" s="5">
        <v>350</v>
      </c>
      <c r="D43" s="5">
        <v>2591.6999999999998</v>
      </c>
      <c r="E43" s="5">
        <f t="shared" si="2"/>
        <v>700</v>
      </c>
      <c r="F43" s="5">
        <v>24001</v>
      </c>
      <c r="G43" s="5">
        <f t="shared" si="3"/>
        <v>0.594991774628438</v>
      </c>
      <c r="H43" s="16">
        <f t="shared" si="4"/>
        <v>0.594991774628438</v>
      </c>
      <c r="I43" s="17"/>
      <c r="J43" s="7" t="s">
        <v>36</v>
      </c>
      <c r="K43" s="5">
        <v>90</v>
      </c>
      <c r="L43" s="5">
        <v>2591.6999999999998</v>
      </c>
      <c r="M43" s="13"/>
      <c r="N43" s="5">
        <v>0.7</v>
      </c>
      <c r="O43" s="5">
        <v>1000</v>
      </c>
      <c r="P43" s="5">
        <f t="shared" si="5"/>
        <v>700</v>
      </c>
      <c r="Q43" s="13"/>
      <c r="R43" s="13"/>
      <c r="S43" s="13"/>
    </row>
    <row r="44" spans="1:19" x14ac:dyDescent="0.25">
      <c r="A44" s="6" t="s">
        <v>14</v>
      </c>
      <c r="B44" s="5">
        <f t="shared" si="1"/>
        <v>5698.22</v>
      </c>
      <c r="C44" s="5">
        <v>372.7</v>
      </c>
      <c r="D44" s="5">
        <v>2592.8000000000002</v>
      </c>
      <c r="E44" s="5">
        <f t="shared" si="2"/>
        <v>700</v>
      </c>
      <c r="F44" s="5">
        <v>24001</v>
      </c>
      <c r="G44" s="5">
        <f t="shared" si="3"/>
        <v>0.75298161517079665</v>
      </c>
      <c r="H44" s="16">
        <f t="shared" si="4"/>
        <v>0.75298161517079665</v>
      </c>
      <c r="I44" s="17"/>
      <c r="J44" s="7" t="s">
        <v>40</v>
      </c>
      <c r="K44" s="5">
        <v>90</v>
      </c>
      <c r="L44" s="5">
        <v>2592.8000000000002</v>
      </c>
      <c r="M44" s="13"/>
      <c r="N44" s="5">
        <v>0.7</v>
      </c>
      <c r="O44" s="5">
        <v>1000</v>
      </c>
      <c r="P44" s="5">
        <f t="shared" si="5"/>
        <v>700</v>
      </c>
      <c r="Q44" s="13"/>
      <c r="R44" s="13"/>
      <c r="S44" s="13"/>
    </row>
    <row r="45" spans="1:19" x14ac:dyDescent="0.25">
      <c r="A45" s="6" t="s">
        <v>15</v>
      </c>
      <c r="B45" s="5">
        <f t="shared" si="1"/>
        <v>4359.1500000000005</v>
      </c>
      <c r="C45" s="5">
        <v>354.6</v>
      </c>
      <c r="D45" s="5">
        <v>2593.1</v>
      </c>
      <c r="E45" s="5">
        <f t="shared" si="2"/>
        <v>500</v>
      </c>
      <c r="F45" s="5">
        <v>24001</v>
      </c>
      <c r="G45" s="5">
        <f t="shared" si="3"/>
        <v>0.813129225865589</v>
      </c>
      <c r="H45" s="16">
        <f t="shared" si="4"/>
        <v>0.813129225865589</v>
      </c>
      <c r="I45" s="17"/>
      <c r="J45" s="7" t="s">
        <v>41</v>
      </c>
      <c r="K45" s="5">
        <v>90</v>
      </c>
      <c r="L45" s="5">
        <v>2593.1</v>
      </c>
      <c r="M45" s="13"/>
      <c r="N45" s="5">
        <v>0.5</v>
      </c>
      <c r="O45" s="5">
        <v>1000</v>
      </c>
      <c r="P45" s="5">
        <f t="shared" si="5"/>
        <v>500</v>
      </c>
      <c r="Q45" s="13"/>
      <c r="R45" s="13"/>
      <c r="S45" s="13"/>
    </row>
    <row r="46" spans="1:19" x14ac:dyDescent="0.25">
      <c r="A46" s="6" t="s">
        <v>16</v>
      </c>
      <c r="B46" s="5">
        <f t="shared" si="1"/>
        <v>4445.8999999999996</v>
      </c>
      <c r="C46" s="5">
        <v>368.5</v>
      </c>
      <c r="D46" s="5">
        <v>2588.8000000000002</v>
      </c>
      <c r="E46" s="5">
        <f t="shared" si="2"/>
        <v>600</v>
      </c>
      <c r="F46" s="5">
        <v>24001</v>
      </c>
      <c r="G46" s="5">
        <f t="shared" si="3"/>
        <v>0.68547364484813134</v>
      </c>
      <c r="H46" s="16">
        <f t="shared" si="4"/>
        <v>0.68547364484813134</v>
      </c>
      <c r="I46" s="17"/>
      <c r="J46" s="7" t="s">
        <v>37</v>
      </c>
      <c r="K46" s="5">
        <v>90</v>
      </c>
      <c r="L46" s="5">
        <v>2588.8000000000002</v>
      </c>
      <c r="M46" s="13"/>
      <c r="N46" s="5">
        <v>0.6</v>
      </c>
      <c r="O46" s="5">
        <v>1000</v>
      </c>
      <c r="P46" s="5">
        <f t="shared" si="5"/>
        <v>600</v>
      </c>
      <c r="Q46" s="13"/>
      <c r="R46" s="13"/>
      <c r="S46" s="13"/>
    </row>
    <row r="47" spans="1:19" x14ac:dyDescent="0.25">
      <c r="A47" s="6" t="s">
        <v>17</v>
      </c>
      <c r="B47" s="5">
        <f t="shared" si="1"/>
        <v>4063.5</v>
      </c>
      <c r="C47" s="5">
        <v>362.2</v>
      </c>
      <c r="D47" s="5">
        <v>2591</v>
      </c>
      <c r="E47" s="5">
        <f t="shared" si="2"/>
        <v>500</v>
      </c>
      <c r="F47" s="5">
        <v>24001</v>
      </c>
      <c r="G47" s="5">
        <f t="shared" si="3"/>
        <v>0.75469595433523606</v>
      </c>
      <c r="H47" s="16">
        <f t="shared" si="4"/>
        <v>0.75469595433523606</v>
      </c>
      <c r="I47" s="17"/>
      <c r="J47" s="7" t="s">
        <v>39</v>
      </c>
      <c r="K47" s="5">
        <v>90</v>
      </c>
      <c r="L47" s="5">
        <v>2591</v>
      </c>
      <c r="M47" s="13"/>
      <c r="N47" s="5">
        <v>0.5</v>
      </c>
      <c r="O47" s="5">
        <v>1000</v>
      </c>
      <c r="P47" s="5">
        <f t="shared" si="5"/>
        <v>500</v>
      </c>
      <c r="Q47" s="13"/>
      <c r="R47" s="13"/>
      <c r="S47" s="13"/>
    </row>
    <row r="48" spans="1:19" x14ac:dyDescent="0.25">
      <c r="A48" s="6" t="s">
        <v>18</v>
      </c>
      <c r="B48" s="5">
        <f t="shared" si="1"/>
        <v>5126.6899999999996</v>
      </c>
      <c r="C48" s="5">
        <v>363.4</v>
      </c>
      <c r="D48" s="5">
        <v>2593.1</v>
      </c>
      <c r="E48" s="5">
        <f t="shared" si="2"/>
        <v>600</v>
      </c>
      <c r="F48" s="5">
        <v>24001</v>
      </c>
      <c r="G48" s="5">
        <f t="shared" si="3"/>
        <v>0.79378502930433437</v>
      </c>
      <c r="H48" s="16">
        <f t="shared" si="4"/>
        <v>0.79378502930433437</v>
      </c>
      <c r="I48" s="17"/>
      <c r="J48" s="7" t="s">
        <v>41</v>
      </c>
      <c r="K48" s="5">
        <v>90</v>
      </c>
      <c r="L48" s="5">
        <v>2593.1</v>
      </c>
      <c r="M48" s="13"/>
      <c r="N48" s="5">
        <v>0.6</v>
      </c>
      <c r="O48" s="5">
        <v>1000</v>
      </c>
      <c r="P48" s="5">
        <f t="shared" si="5"/>
        <v>600</v>
      </c>
      <c r="Q48" s="13"/>
      <c r="R48" s="13"/>
      <c r="S48" s="13"/>
    </row>
    <row r="49" spans="1:19" x14ac:dyDescent="0.25">
      <c r="A49" s="6" t="s">
        <v>19</v>
      </c>
      <c r="B49" s="5">
        <f t="shared" si="1"/>
        <v>4067.7000000000003</v>
      </c>
      <c r="C49" s="5">
        <v>355.5</v>
      </c>
      <c r="D49" s="5">
        <v>2589.9</v>
      </c>
      <c r="E49" s="5">
        <f t="shared" si="2"/>
        <v>500</v>
      </c>
      <c r="F49" s="5">
        <v>24001</v>
      </c>
      <c r="G49" s="5">
        <f t="shared" si="3"/>
        <v>0.75737418274238577</v>
      </c>
      <c r="H49" s="16">
        <f t="shared" si="4"/>
        <v>0.75737418274238577</v>
      </c>
      <c r="I49" s="17"/>
      <c r="J49" s="7" t="s">
        <v>38</v>
      </c>
      <c r="K49" s="5">
        <v>90</v>
      </c>
      <c r="L49" s="5">
        <v>2589.9</v>
      </c>
      <c r="M49" s="13"/>
      <c r="N49" s="5">
        <v>0.5</v>
      </c>
      <c r="O49" s="5">
        <v>1000</v>
      </c>
      <c r="P49" s="5">
        <f t="shared" si="5"/>
        <v>500</v>
      </c>
      <c r="Q49" s="13"/>
      <c r="R49" s="13"/>
      <c r="S49" s="13"/>
    </row>
    <row r="50" spans="1:19" x14ac:dyDescent="0.25">
      <c r="A50" s="6" t="s">
        <v>20</v>
      </c>
      <c r="B50" s="5">
        <f t="shared" si="1"/>
        <v>5052.3200000000006</v>
      </c>
      <c r="C50" s="5">
        <v>335.3</v>
      </c>
      <c r="D50" s="5">
        <v>2589.1</v>
      </c>
      <c r="E50" s="5">
        <f t="shared" si="2"/>
        <v>600</v>
      </c>
      <c r="F50" s="5">
        <v>24001</v>
      </c>
      <c r="G50" s="5">
        <f t="shared" si="3"/>
        <v>0.79072530422343512</v>
      </c>
      <c r="H50" s="16">
        <f t="shared" si="4"/>
        <v>0.79072530422343512</v>
      </c>
      <c r="I50" s="17"/>
      <c r="J50" s="7" t="s">
        <v>42</v>
      </c>
      <c r="K50" s="5">
        <v>90</v>
      </c>
      <c r="L50" s="5">
        <v>2589.1</v>
      </c>
      <c r="M50" s="13"/>
      <c r="N50" s="5">
        <v>0.6</v>
      </c>
      <c r="O50" s="5">
        <v>1000</v>
      </c>
      <c r="P50" s="5">
        <f t="shared" si="5"/>
        <v>600</v>
      </c>
      <c r="Q50" s="13"/>
      <c r="R50" s="13"/>
      <c r="S50" s="13"/>
    </row>
    <row r="51" spans="1:19" x14ac:dyDescent="0.25">
      <c r="A51" s="6" t="s">
        <v>21</v>
      </c>
      <c r="B51" s="5">
        <f t="shared" si="1"/>
        <v>5159.55</v>
      </c>
      <c r="C51" s="5">
        <v>322.3</v>
      </c>
      <c r="D51" s="5">
        <v>2593.5</v>
      </c>
      <c r="E51" s="5">
        <f t="shared" si="2"/>
        <v>600</v>
      </c>
      <c r="F51" s="5">
        <v>24001</v>
      </c>
      <c r="G51" s="5">
        <f t="shared" si="3"/>
        <v>0.81374178575892664</v>
      </c>
      <c r="H51" s="16">
        <f t="shared" si="4"/>
        <v>0.81374178575892664</v>
      </c>
      <c r="I51" s="17"/>
      <c r="J51" s="7" t="s">
        <v>43</v>
      </c>
      <c r="K51" s="5">
        <v>90</v>
      </c>
      <c r="L51" s="5">
        <v>2593.5</v>
      </c>
      <c r="M51" s="13"/>
      <c r="N51" s="5">
        <v>0.6</v>
      </c>
      <c r="O51" s="5">
        <v>1000</v>
      </c>
      <c r="P51" s="5">
        <f t="shared" si="5"/>
        <v>600</v>
      </c>
      <c r="Q51" s="13"/>
      <c r="R51" s="13"/>
      <c r="S51" s="13"/>
    </row>
    <row r="52" spans="1:19" x14ac:dyDescent="0.25">
      <c r="A52" s="6" t="s">
        <v>22</v>
      </c>
      <c r="B52" s="5">
        <f t="shared" si="1"/>
        <v>4858.5</v>
      </c>
      <c r="C52" s="5">
        <v>334.9</v>
      </c>
      <c r="D52" s="5">
        <v>2591.4</v>
      </c>
      <c r="E52" s="5">
        <f t="shared" si="2"/>
        <v>600</v>
      </c>
      <c r="F52" s="5">
        <v>24001</v>
      </c>
      <c r="G52" s="5">
        <f t="shared" si="3"/>
        <v>0.76130197700095825</v>
      </c>
      <c r="H52" s="16">
        <f t="shared" si="4"/>
        <v>0.76130197700095825</v>
      </c>
      <c r="I52" s="17"/>
      <c r="J52" s="7" t="s">
        <v>44</v>
      </c>
      <c r="K52" s="5">
        <v>90</v>
      </c>
      <c r="L52" s="5">
        <v>2591.4</v>
      </c>
      <c r="M52" s="13"/>
      <c r="N52" s="5">
        <v>0.6</v>
      </c>
      <c r="O52" s="5">
        <v>1000</v>
      </c>
      <c r="P52" s="5">
        <f t="shared" si="5"/>
        <v>600</v>
      </c>
      <c r="Q52" s="13"/>
      <c r="R52" s="13"/>
      <c r="S52" s="13"/>
    </row>
    <row r="53" spans="1:19" x14ac:dyDescent="0.25">
      <c r="A53" s="6" t="s">
        <v>23</v>
      </c>
      <c r="B53" s="5">
        <f t="shared" si="1"/>
        <v>5062.2</v>
      </c>
      <c r="C53" s="5">
        <v>322.3</v>
      </c>
      <c r="D53" s="5">
        <v>2588.8000000000002</v>
      </c>
      <c r="E53" s="5">
        <f t="shared" si="2"/>
        <v>600</v>
      </c>
      <c r="F53" s="5">
        <v>24001</v>
      </c>
      <c r="G53" s="5">
        <f t="shared" si="3"/>
        <v>0.7967359901670763</v>
      </c>
      <c r="H53" s="16">
        <f t="shared" si="4"/>
        <v>0.7967359901670763</v>
      </c>
      <c r="I53" s="17"/>
      <c r="J53" s="7" t="s">
        <v>37</v>
      </c>
      <c r="K53" s="5">
        <v>90</v>
      </c>
      <c r="L53" s="5">
        <v>2588.8000000000002</v>
      </c>
      <c r="M53" s="13"/>
      <c r="N53" s="5">
        <v>0.6</v>
      </c>
      <c r="O53" s="5">
        <v>1000</v>
      </c>
      <c r="P53" s="5">
        <f t="shared" si="5"/>
        <v>600</v>
      </c>
      <c r="Q53" s="13"/>
      <c r="R53" s="13"/>
      <c r="S53" s="13"/>
    </row>
    <row r="54" spans="1:19" x14ac:dyDescent="0.25">
      <c r="A54" s="6" t="s">
        <v>24</v>
      </c>
      <c r="B54" s="5">
        <f t="shared" si="1"/>
        <v>5130.3999999999996</v>
      </c>
      <c r="C54" s="5">
        <v>358.8</v>
      </c>
      <c r="D54" s="5">
        <v>2591.6999999999998</v>
      </c>
      <c r="E54" s="5">
        <f t="shared" si="2"/>
        <v>600</v>
      </c>
      <c r="F54" s="5">
        <v>24001</v>
      </c>
      <c r="G54" s="5">
        <f t="shared" si="3"/>
        <v>0.79549950418732529</v>
      </c>
      <c r="H54" s="16">
        <f t="shared" si="4"/>
        <v>0.79549950418732529</v>
      </c>
      <c r="I54" s="17"/>
      <c r="J54" s="7" t="s">
        <v>36</v>
      </c>
      <c r="K54" s="5">
        <v>90</v>
      </c>
      <c r="L54" s="5">
        <v>2591.6999999999998</v>
      </c>
      <c r="M54" s="13"/>
      <c r="N54" s="5">
        <v>0.6</v>
      </c>
      <c r="O54" s="5">
        <v>1000</v>
      </c>
      <c r="P54" s="5">
        <f t="shared" si="5"/>
        <v>600</v>
      </c>
      <c r="Q54" s="13"/>
      <c r="R54" s="13"/>
      <c r="S54" s="13"/>
    </row>
    <row r="55" spans="1:19" x14ac:dyDescent="0.25">
      <c r="A55" s="6" t="s">
        <v>25</v>
      </c>
      <c r="B55" s="5">
        <f t="shared" si="1"/>
        <v>5026.3200000000006</v>
      </c>
      <c r="C55" s="5">
        <v>368.1</v>
      </c>
      <c r="D55" s="5">
        <v>2591.4</v>
      </c>
      <c r="E55" s="5">
        <f t="shared" si="2"/>
        <v>600</v>
      </c>
      <c r="F55" s="5">
        <v>24001</v>
      </c>
      <c r="G55" s="5">
        <f t="shared" si="3"/>
        <v>0.77601053122786567</v>
      </c>
      <c r="H55" s="16">
        <f t="shared" si="4"/>
        <v>0.77601053122786567</v>
      </c>
      <c r="I55" s="17"/>
      <c r="J55" s="7" t="s">
        <v>44</v>
      </c>
      <c r="K55" s="5">
        <v>90</v>
      </c>
      <c r="L55" s="5">
        <v>2591.4</v>
      </c>
      <c r="M55" s="13"/>
      <c r="N55" s="5">
        <v>0.6</v>
      </c>
      <c r="O55" s="5">
        <v>1000</v>
      </c>
      <c r="P55" s="5">
        <f t="shared" si="5"/>
        <v>600</v>
      </c>
      <c r="Q55" s="13"/>
      <c r="R55" s="13"/>
      <c r="S55" s="13"/>
    </row>
    <row r="56" spans="1:19" x14ac:dyDescent="0.25">
      <c r="A56" s="6" t="s">
        <v>2</v>
      </c>
      <c r="B56" s="5">
        <f t="shared" si="1"/>
        <v>5319.6</v>
      </c>
      <c r="C56" s="5">
        <v>364.3</v>
      </c>
      <c r="D56" s="5">
        <v>2593.8000000000002</v>
      </c>
      <c r="E56" s="5">
        <f t="shared" si="2"/>
        <v>600</v>
      </c>
      <c r="F56" s="5">
        <v>24001</v>
      </c>
      <c r="G56" s="5">
        <f t="shared" si="3"/>
        <v>0.82358014249406286</v>
      </c>
      <c r="H56" s="16">
        <f t="shared" si="4"/>
        <v>0.82358014249406286</v>
      </c>
      <c r="I56" s="17"/>
      <c r="J56" s="7" t="s">
        <v>32</v>
      </c>
      <c r="K56" s="5">
        <v>90</v>
      </c>
      <c r="L56" s="5">
        <v>2593.8000000000002</v>
      </c>
      <c r="M56" s="13"/>
      <c r="N56" s="5">
        <v>0.6</v>
      </c>
      <c r="O56" s="5">
        <v>1000</v>
      </c>
      <c r="P56" s="5">
        <f t="shared" si="5"/>
        <v>600</v>
      </c>
      <c r="Q56" s="13"/>
      <c r="R56" s="13"/>
      <c r="S56" s="13"/>
    </row>
    <row r="57" spans="1:19" x14ac:dyDescent="0.25">
      <c r="A57" s="13"/>
      <c r="B57" s="13"/>
      <c r="C57" s="13"/>
      <c r="D57" s="13"/>
      <c r="E57" s="13"/>
      <c r="F57" s="13" t="s">
        <v>90</v>
      </c>
      <c r="G57" s="13">
        <f>SUM(G33:G56)</f>
        <v>18.650825726009433</v>
      </c>
      <c r="H57" s="13">
        <f t="shared" si="4"/>
        <v>18.650825726009433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</row>
    <row r="58" spans="1:19" x14ac:dyDescent="0.25">
      <c r="A58" s="13"/>
      <c r="B58" s="13"/>
      <c r="C58" s="13"/>
      <c r="D58" s="13"/>
      <c r="E58" s="13"/>
      <c r="F58" s="13" t="s">
        <v>85</v>
      </c>
      <c r="G58" s="14">
        <f>AVERAGE(G33:G56)</f>
        <v>0.77711773858372635</v>
      </c>
      <c r="H58" s="18">
        <f t="shared" si="4"/>
        <v>0.77711773858372635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</row>
    <row r="59" spans="1:19" x14ac:dyDescent="0.25">
      <c r="A59" s="13"/>
      <c r="B59" s="13"/>
      <c r="C59" s="13"/>
      <c r="D59" s="13"/>
      <c r="E59" s="13"/>
      <c r="F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0" spans="1:19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</row>
    <row r="62" spans="1:19" ht="15" customHeight="1" x14ac:dyDescent="0.25">
      <c r="A62" s="34" t="s">
        <v>83</v>
      </c>
      <c r="B62" s="34" t="s">
        <v>84</v>
      </c>
      <c r="C62" s="35" t="s">
        <v>87</v>
      </c>
      <c r="D62" s="13"/>
      <c r="E62" s="13"/>
      <c r="F62" s="13"/>
      <c r="G62" s="13"/>
      <c r="H62" s="18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 x14ac:dyDescent="0.25">
      <c r="A63" s="34"/>
      <c r="B63" s="34"/>
      <c r="C63" s="35"/>
      <c r="D63" s="13"/>
      <c r="E63" s="13"/>
      <c r="F63" s="13"/>
      <c r="G63" s="13"/>
      <c r="H63" s="19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x14ac:dyDescent="0.25">
      <c r="A64" s="34"/>
      <c r="B64" s="34"/>
      <c r="C64" s="35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</row>
    <row r="65" spans="1:19" x14ac:dyDescent="0.25">
      <c r="A65" s="12" t="s">
        <v>3</v>
      </c>
      <c r="B65" s="5">
        <f>B33*(D33-C33)</f>
        <v>10126408.124</v>
      </c>
      <c r="C65" s="5">
        <f>E33*F33</f>
        <v>12000500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</row>
    <row r="66" spans="1:19" x14ac:dyDescent="0.25">
      <c r="A66" s="12" t="s">
        <v>4</v>
      </c>
      <c r="B66" s="5">
        <f t="shared" ref="B66:B88" si="6">B34*(D34-C34)</f>
        <v>10957055.832000002</v>
      </c>
      <c r="C66" s="5">
        <f>E34*F34</f>
        <v>14400600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19" x14ac:dyDescent="0.25">
      <c r="A67" s="12" t="s">
        <v>5</v>
      </c>
      <c r="B67" s="5">
        <f t="shared" si="6"/>
        <v>8252776.7679999992</v>
      </c>
      <c r="C67" s="5">
        <f t="shared" ref="C67:C88" si="7">E35*F35</f>
        <v>9600400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</row>
    <row r="68" spans="1:19" x14ac:dyDescent="0.25">
      <c r="A68" s="12" t="s">
        <v>6</v>
      </c>
      <c r="B68" s="5">
        <f t="shared" si="6"/>
        <v>12042616.850000001</v>
      </c>
      <c r="C68" s="5">
        <f t="shared" si="7"/>
        <v>14400600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1:19" x14ac:dyDescent="0.25">
      <c r="A69" s="12" t="s">
        <v>7</v>
      </c>
      <c r="B69" s="5">
        <f t="shared" si="6"/>
        <v>11442285.4</v>
      </c>
      <c r="C69" s="5">
        <f t="shared" si="7"/>
        <v>14400600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19" x14ac:dyDescent="0.25">
      <c r="A70" s="12" t="s">
        <v>8</v>
      </c>
      <c r="B70" s="5">
        <f t="shared" si="6"/>
        <v>10920683.199999999</v>
      </c>
      <c r="C70" s="5">
        <f t="shared" si="7"/>
        <v>14400600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x14ac:dyDescent="0.25">
      <c r="A71" s="12" t="s">
        <v>9</v>
      </c>
      <c r="B71" s="5">
        <f t="shared" si="6"/>
        <v>13496241.096000001</v>
      </c>
      <c r="C71" s="5">
        <f t="shared" si="7"/>
        <v>19200800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</row>
    <row r="72" spans="1:19" x14ac:dyDescent="0.25">
      <c r="A72" s="12" t="s">
        <v>10</v>
      </c>
      <c r="B72" s="5">
        <f t="shared" si="6"/>
        <v>10424423.468000002</v>
      </c>
      <c r="C72" s="5">
        <f t="shared" si="7"/>
        <v>12000500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19" x14ac:dyDescent="0.25">
      <c r="A73" s="12" t="s">
        <v>11</v>
      </c>
      <c r="B73" s="5">
        <f t="shared" si="6"/>
        <v>11699795.58</v>
      </c>
      <c r="C73" s="5">
        <f t="shared" si="7"/>
        <v>16800700</v>
      </c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</row>
    <row r="74" spans="1:19" x14ac:dyDescent="0.25">
      <c r="A74" s="12" t="s">
        <v>12</v>
      </c>
      <c r="B74" s="5">
        <f t="shared" si="6"/>
        <v>11798889.623999998</v>
      </c>
      <c r="C74" s="5">
        <f t="shared" si="7"/>
        <v>14400600</v>
      </c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1:19" x14ac:dyDescent="0.25">
      <c r="A75" s="12" t="s">
        <v>13</v>
      </c>
      <c r="B75" s="5">
        <f t="shared" si="6"/>
        <v>9996278.3079999983</v>
      </c>
      <c r="C75" s="5">
        <f t="shared" si="7"/>
        <v>16800700</v>
      </c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19" x14ac:dyDescent="0.25">
      <c r="A76" s="12" t="s">
        <v>14</v>
      </c>
      <c r="B76" s="5">
        <f t="shared" si="6"/>
        <v>12650618.222000003</v>
      </c>
      <c r="C76" s="5">
        <f t="shared" si="7"/>
        <v>16800700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1:19" x14ac:dyDescent="0.25">
      <c r="A77" s="12" t="s">
        <v>15</v>
      </c>
      <c r="B77" s="5">
        <f t="shared" si="6"/>
        <v>9757957.2750000004</v>
      </c>
      <c r="C77" s="5">
        <f t="shared" si="7"/>
        <v>12000500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1:19" x14ac:dyDescent="0.25">
      <c r="A78" s="12" t="s">
        <v>16</v>
      </c>
      <c r="B78" s="5">
        <f t="shared" si="6"/>
        <v>9871231.7699999996</v>
      </c>
      <c r="C78" s="5">
        <f t="shared" si="7"/>
        <v>14400600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x14ac:dyDescent="0.25">
      <c r="A79" s="12" t="s">
        <v>17</v>
      </c>
      <c r="B79" s="5">
        <f t="shared" si="6"/>
        <v>9056728.8000000007</v>
      </c>
      <c r="C79" s="5">
        <f t="shared" si="7"/>
        <v>12000500</v>
      </c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1:19" x14ac:dyDescent="0.25">
      <c r="A80" s="12" t="s">
        <v>18</v>
      </c>
      <c r="B80" s="5">
        <f t="shared" si="6"/>
        <v>11430980.692999998</v>
      </c>
      <c r="C80" s="5">
        <f t="shared" si="7"/>
        <v>14400600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x14ac:dyDescent="0.25">
      <c r="A81" s="12" t="s">
        <v>19</v>
      </c>
      <c r="B81" s="5">
        <f t="shared" si="6"/>
        <v>9088868.8800000008</v>
      </c>
      <c r="C81" s="5">
        <f t="shared" si="7"/>
        <v>12000500</v>
      </c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x14ac:dyDescent="0.25">
      <c r="A82" s="12" t="s">
        <v>20</v>
      </c>
      <c r="B82" s="5">
        <f t="shared" si="6"/>
        <v>11386918.816</v>
      </c>
      <c r="C82" s="5">
        <f t="shared" si="7"/>
        <v>14400600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x14ac:dyDescent="0.25">
      <c r="A83" s="12" t="s">
        <v>21</v>
      </c>
      <c r="B83" s="5">
        <f t="shared" si="6"/>
        <v>11718369.959999999</v>
      </c>
      <c r="C83" s="5">
        <f t="shared" si="7"/>
        <v>14400600</v>
      </c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x14ac:dyDescent="0.25">
      <c r="A84" s="12" t="s">
        <v>22</v>
      </c>
      <c r="B84" s="5">
        <f t="shared" si="6"/>
        <v>10963205.25</v>
      </c>
      <c r="C84" s="5">
        <f t="shared" si="7"/>
        <v>14400600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x14ac:dyDescent="0.25">
      <c r="A85" s="12" t="s">
        <v>23</v>
      </c>
      <c r="B85" s="5">
        <f t="shared" si="6"/>
        <v>11473476.299999999</v>
      </c>
      <c r="C85" s="5">
        <f t="shared" si="7"/>
        <v>14400600</v>
      </c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x14ac:dyDescent="0.25">
      <c r="A86" s="12" t="s">
        <v>24</v>
      </c>
      <c r="B86" s="5">
        <f t="shared" si="6"/>
        <v>11455670.159999996</v>
      </c>
      <c r="C86" s="5">
        <f t="shared" si="7"/>
        <v>14400600</v>
      </c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x14ac:dyDescent="0.25">
      <c r="A87" s="12" t="s">
        <v>25</v>
      </c>
      <c r="B87" s="5">
        <f t="shared" si="6"/>
        <v>11175017.256000003</v>
      </c>
      <c r="C87" s="5">
        <f t="shared" si="7"/>
        <v>14400600</v>
      </c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x14ac:dyDescent="0.25">
      <c r="A88" s="12" t="s">
        <v>2</v>
      </c>
      <c r="B88" s="5">
        <f t="shared" si="6"/>
        <v>11860048.200000001</v>
      </c>
      <c r="C88" s="5">
        <f t="shared" si="7"/>
        <v>14400600</v>
      </c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x14ac:dyDescent="0.25">
      <c r="A89" s="12" t="s">
        <v>86</v>
      </c>
      <c r="B89" s="5">
        <f>SUM(B65:B88)</f>
        <v>263046545.83200005</v>
      </c>
      <c r="C89" s="5">
        <f>SUM(C65:C88)</f>
        <v>340814200</v>
      </c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x14ac:dyDescent="0.25">
      <c r="A90" s="12" t="s">
        <v>85</v>
      </c>
      <c r="B90" s="5">
        <f>AVERAGE(B65:B88)</f>
        <v>10960272.743000003</v>
      </c>
      <c r="C90" s="5">
        <f>AVERAGE(C65:C88)</f>
        <v>14200591.666666666</v>
      </c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</sheetData>
  <mergeCells count="30">
    <mergeCell ref="C62:C64"/>
    <mergeCell ref="A62:A64"/>
    <mergeCell ref="B62:B64"/>
    <mergeCell ref="Q7:Q9"/>
    <mergeCell ref="R7:R9"/>
    <mergeCell ref="P7:P9"/>
    <mergeCell ref="N31:N32"/>
    <mergeCell ref="O31:O32"/>
    <mergeCell ref="P31:P32"/>
    <mergeCell ref="F31:F32"/>
    <mergeCell ref="G31:G32"/>
    <mergeCell ref="M3:M4"/>
    <mergeCell ref="N3:N4"/>
    <mergeCell ref="J31:J32"/>
    <mergeCell ref="L31:L32"/>
    <mergeCell ref="K31:K32"/>
    <mergeCell ref="L3:L4"/>
    <mergeCell ref="B3:B4"/>
    <mergeCell ref="A31:A32"/>
    <mergeCell ref="J3:J4"/>
    <mergeCell ref="K3:K4"/>
    <mergeCell ref="A3:A4"/>
    <mergeCell ref="C3:C4"/>
    <mergeCell ref="D3:D4"/>
    <mergeCell ref="E3:E4"/>
    <mergeCell ref="B31:B32"/>
    <mergeCell ref="C31:C32"/>
    <mergeCell ref="D31:D32"/>
    <mergeCell ref="E31:E32"/>
    <mergeCell ref="H31:H32"/>
  </mergeCells>
  <pageMargins left="0.7" right="0.7" top="0.75" bottom="0.75" header="0.3" footer="0.3"/>
  <pageSetup paperSize="9" scale="82" orientation="portrait" horizontalDpi="4294967293" verticalDpi="0" r:id="rId1"/>
  <rowBreaks count="1" manualBreakCount="1">
    <brk id="29" max="16383" man="1"/>
  </rowBreaks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topLeftCell="A35" zoomScale="90" zoomScaleNormal="90" workbookViewId="0">
      <selection activeCell="F57" sqref="F57:F58"/>
    </sheetView>
  </sheetViews>
  <sheetFormatPr defaultRowHeight="15" x14ac:dyDescent="0.25"/>
  <cols>
    <col min="1" max="13" width="11.7109375" style="4" customWidth="1"/>
    <col min="14" max="14" width="15.42578125" style="4" customWidth="1"/>
    <col min="15" max="16384" width="9.140625" style="4"/>
  </cols>
  <sheetData>
    <row r="1" spans="1:18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32" t="s">
        <v>0</v>
      </c>
      <c r="B3" s="30" t="s">
        <v>45</v>
      </c>
      <c r="C3" s="32" t="s">
        <v>1</v>
      </c>
      <c r="D3" s="33" t="s">
        <v>26</v>
      </c>
      <c r="E3" s="32" t="s">
        <v>27</v>
      </c>
      <c r="F3" s="13"/>
      <c r="G3" s="13"/>
      <c r="H3" s="13"/>
      <c r="I3" s="13"/>
      <c r="J3" s="32" t="s">
        <v>1</v>
      </c>
      <c r="K3" s="33" t="s">
        <v>26</v>
      </c>
      <c r="L3" s="32" t="s">
        <v>30</v>
      </c>
      <c r="M3" s="32"/>
      <c r="N3" s="32" t="s">
        <v>81</v>
      </c>
      <c r="O3" s="13"/>
      <c r="P3" s="13"/>
      <c r="Q3" s="13"/>
      <c r="R3" s="13"/>
    </row>
    <row r="4" spans="1:18" x14ac:dyDescent="0.25">
      <c r="A4" s="32"/>
      <c r="B4" s="30"/>
      <c r="C4" s="32"/>
      <c r="D4" s="33"/>
      <c r="E4" s="32"/>
      <c r="F4" s="13"/>
      <c r="G4" s="13"/>
      <c r="H4" s="13"/>
      <c r="I4" s="13"/>
      <c r="J4" s="32"/>
      <c r="K4" s="33"/>
      <c r="L4" s="32"/>
      <c r="M4" s="32"/>
      <c r="N4" s="32"/>
      <c r="O4" s="13"/>
      <c r="P4" s="13"/>
      <c r="Q4" s="13"/>
      <c r="R4" s="13"/>
    </row>
    <row r="5" spans="1:18" x14ac:dyDescent="0.25">
      <c r="A5" s="12" t="s">
        <v>3</v>
      </c>
      <c r="B5" s="12" t="s">
        <v>44</v>
      </c>
      <c r="C5" s="12" t="s">
        <v>60</v>
      </c>
      <c r="D5" s="5">
        <v>2.9</v>
      </c>
      <c r="E5" s="5">
        <v>0.4</v>
      </c>
      <c r="F5" s="13"/>
      <c r="G5" s="13"/>
      <c r="H5" s="13"/>
      <c r="I5" s="13"/>
      <c r="J5" s="12" t="s">
        <v>60</v>
      </c>
      <c r="K5" s="5">
        <v>2.9</v>
      </c>
      <c r="L5" s="5">
        <v>970.1</v>
      </c>
      <c r="M5" s="5">
        <f>K5*L5</f>
        <v>2813.29</v>
      </c>
      <c r="N5" s="5">
        <v>345.4</v>
      </c>
      <c r="O5" s="13"/>
      <c r="P5" s="13"/>
      <c r="Q5" s="13"/>
      <c r="R5" s="13"/>
    </row>
    <row r="6" spans="1:18" x14ac:dyDescent="0.25">
      <c r="A6" s="12" t="s">
        <v>4</v>
      </c>
      <c r="B6" s="12" t="s">
        <v>39</v>
      </c>
      <c r="C6" s="12" t="s">
        <v>61</v>
      </c>
      <c r="D6" s="5">
        <v>3.3</v>
      </c>
      <c r="E6" s="5">
        <v>0.4</v>
      </c>
      <c r="F6" s="13"/>
      <c r="G6" s="13"/>
      <c r="H6" s="13"/>
      <c r="I6" s="13"/>
      <c r="J6" s="12" t="s">
        <v>61</v>
      </c>
      <c r="K6" s="5">
        <v>3.3</v>
      </c>
      <c r="L6" s="5">
        <v>971</v>
      </c>
      <c r="M6" s="5">
        <f t="shared" ref="M6:M28" si="0">K6*L6</f>
        <v>3204.2999999999997</v>
      </c>
      <c r="N6" s="5">
        <v>339.1</v>
      </c>
      <c r="O6" s="13"/>
      <c r="P6" s="13"/>
      <c r="Q6" s="13"/>
      <c r="R6" s="13"/>
    </row>
    <row r="7" spans="1:18" x14ac:dyDescent="0.25">
      <c r="A7" s="12" t="s">
        <v>5</v>
      </c>
      <c r="B7" s="12" t="s">
        <v>38</v>
      </c>
      <c r="C7" s="12" t="s">
        <v>77</v>
      </c>
      <c r="D7" s="5">
        <v>3.1</v>
      </c>
      <c r="E7" s="5">
        <v>0.4</v>
      </c>
      <c r="F7" s="13"/>
      <c r="G7" s="13"/>
      <c r="H7" s="13"/>
      <c r="I7" s="13"/>
      <c r="J7" s="12" t="s">
        <v>77</v>
      </c>
      <c r="K7" s="5">
        <v>3.1</v>
      </c>
      <c r="L7" s="5">
        <v>975.2</v>
      </c>
      <c r="M7" s="5">
        <f t="shared" si="0"/>
        <v>3023.1200000000003</v>
      </c>
      <c r="N7" s="5">
        <v>310.10000000000002</v>
      </c>
      <c r="O7" s="13"/>
      <c r="P7" s="32" t="s">
        <v>47</v>
      </c>
      <c r="Q7" s="32" t="s">
        <v>48</v>
      </c>
      <c r="R7" s="32" t="s">
        <v>49</v>
      </c>
    </row>
    <row r="8" spans="1:18" x14ac:dyDescent="0.25">
      <c r="A8" s="12" t="s">
        <v>6</v>
      </c>
      <c r="B8" s="12" t="s">
        <v>43</v>
      </c>
      <c r="C8" s="12" t="s">
        <v>62</v>
      </c>
      <c r="D8" s="5">
        <v>3.7</v>
      </c>
      <c r="E8" s="5">
        <v>0.5</v>
      </c>
      <c r="F8" s="13"/>
      <c r="G8" s="13"/>
      <c r="H8" s="13"/>
      <c r="I8" s="13"/>
      <c r="J8" s="12" t="s">
        <v>62</v>
      </c>
      <c r="K8" s="5">
        <v>3.7</v>
      </c>
      <c r="L8" s="5">
        <v>972.5</v>
      </c>
      <c r="M8" s="5">
        <f t="shared" si="0"/>
        <v>3598.25</v>
      </c>
      <c r="N8" s="5">
        <v>329.4</v>
      </c>
      <c r="O8" s="13"/>
      <c r="P8" s="32"/>
      <c r="Q8" s="32"/>
      <c r="R8" s="32"/>
    </row>
    <row r="9" spans="1:18" x14ac:dyDescent="0.25">
      <c r="A9" s="12" t="s">
        <v>7</v>
      </c>
      <c r="B9" s="12" t="s">
        <v>39</v>
      </c>
      <c r="C9" s="12" t="s">
        <v>63</v>
      </c>
      <c r="D9" s="5">
        <v>3.4</v>
      </c>
      <c r="E9" s="5">
        <v>0.4</v>
      </c>
      <c r="F9" s="13"/>
      <c r="G9" s="13"/>
      <c r="H9" s="13"/>
      <c r="I9" s="13"/>
      <c r="J9" s="12" t="s">
        <v>63</v>
      </c>
      <c r="K9" s="5">
        <v>3.4</v>
      </c>
      <c r="L9" s="5">
        <v>973.9</v>
      </c>
      <c r="M9" s="5">
        <f t="shared" si="0"/>
        <v>3311.2599999999998</v>
      </c>
      <c r="N9" s="5">
        <v>319.3</v>
      </c>
      <c r="O9" s="13"/>
      <c r="P9" s="32"/>
      <c r="Q9" s="32"/>
      <c r="R9" s="32"/>
    </row>
    <row r="10" spans="1:18" x14ac:dyDescent="0.25">
      <c r="A10" s="12" t="s">
        <v>8</v>
      </c>
      <c r="B10" s="12" t="s">
        <v>33</v>
      </c>
      <c r="C10" s="12" t="s">
        <v>64</v>
      </c>
      <c r="D10" s="5">
        <v>3.3</v>
      </c>
      <c r="E10" s="5">
        <v>0.4</v>
      </c>
      <c r="F10" s="13"/>
      <c r="G10" s="13"/>
      <c r="H10" s="13"/>
      <c r="I10" s="13"/>
      <c r="J10" s="12" t="s">
        <v>64</v>
      </c>
      <c r="K10" s="5">
        <v>3.3</v>
      </c>
      <c r="L10" s="5">
        <v>972.4</v>
      </c>
      <c r="M10" s="5">
        <f t="shared" si="0"/>
        <v>3208.9199999999996</v>
      </c>
      <c r="N10" s="5">
        <v>329.8</v>
      </c>
      <c r="O10" s="13"/>
      <c r="P10" s="5">
        <v>5412.02</v>
      </c>
      <c r="Q10" s="5">
        <v>4.1840000000000002</v>
      </c>
      <c r="R10" s="5">
        <f>P10*Q10</f>
        <v>22643.891680000004</v>
      </c>
    </row>
    <row r="11" spans="1:18" x14ac:dyDescent="0.25">
      <c r="A11" s="12" t="s">
        <v>9</v>
      </c>
      <c r="B11" s="12" t="s">
        <v>54</v>
      </c>
      <c r="C11" s="12" t="s">
        <v>65</v>
      </c>
      <c r="D11" s="5">
        <v>3.7</v>
      </c>
      <c r="E11" s="5">
        <v>0.5</v>
      </c>
      <c r="F11" s="13"/>
      <c r="G11" s="13"/>
      <c r="H11" s="13"/>
      <c r="I11" s="13"/>
      <c r="J11" s="12" t="s">
        <v>65</v>
      </c>
      <c r="K11" s="5">
        <v>3.7</v>
      </c>
      <c r="L11" s="5">
        <v>973.4</v>
      </c>
      <c r="M11" s="5">
        <f t="shared" si="0"/>
        <v>3601.58</v>
      </c>
      <c r="N11" s="5">
        <v>322.7</v>
      </c>
      <c r="O11" s="13"/>
      <c r="P11" s="13"/>
      <c r="Q11" s="13"/>
      <c r="R11" s="13"/>
    </row>
    <row r="12" spans="1:18" x14ac:dyDescent="0.25">
      <c r="A12" s="12" t="s">
        <v>10</v>
      </c>
      <c r="B12" s="12" t="s">
        <v>55</v>
      </c>
      <c r="C12" s="12" t="s">
        <v>66</v>
      </c>
      <c r="D12" s="5">
        <v>3.2</v>
      </c>
      <c r="E12" s="5">
        <v>0.4</v>
      </c>
      <c r="F12" s="13"/>
      <c r="G12" s="13"/>
      <c r="H12" s="13"/>
      <c r="I12" s="13"/>
      <c r="J12" s="12" t="s">
        <v>66</v>
      </c>
      <c r="K12" s="5">
        <v>3.2</v>
      </c>
      <c r="L12" s="5">
        <v>973</v>
      </c>
      <c r="M12" s="5">
        <f t="shared" si="0"/>
        <v>3113.6000000000004</v>
      </c>
      <c r="N12" s="5">
        <v>325.60000000000002</v>
      </c>
      <c r="O12" s="13"/>
      <c r="P12" s="13"/>
      <c r="Q12" s="13"/>
      <c r="R12" s="13"/>
    </row>
    <row r="13" spans="1:18" x14ac:dyDescent="0.25">
      <c r="A13" s="12" t="s">
        <v>11</v>
      </c>
      <c r="B13" s="12" t="s">
        <v>42</v>
      </c>
      <c r="C13" s="12" t="s">
        <v>67</v>
      </c>
      <c r="D13" s="5">
        <v>3.1</v>
      </c>
      <c r="E13" s="5">
        <v>0.4</v>
      </c>
      <c r="F13" s="13"/>
      <c r="G13" s="13"/>
      <c r="H13" s="13"/>
      <c r="I13" s="13"/>
      <c r="J13" s="12" t="s">
        <v>67</v>
      </c>
      <c r="K13" s="5">
        <v>3.1</v>
      </c>
      <c r="L13" s="5">
        <v>970.9</v>
      </c>
      <c r="M13" s="5">
        <f t="shared" si="0"/>
        <v>3009.79</v>
      </c>
      <c r="N13" s="5">
        <v>339.9</v>
      </c>
      <c r="O13" s="13"/>
      <c r="P13" s="13"/>
      <c r="Q13" s="13"/>
      <c r="R13" s="13"/>
    </row>
    <row r="14" spans="1:18" x14ac:dyDescent="0.25">
      <c r="A14" s="12" t="s">
        <v>12</v>
      </c>
      <c r="B14" s="12" t="s">
        <v>40</v>
      </c>
      <c r="C14" s="12" t="s">
        <v>68</v>
      </c>
      <c r="D14" s="5">
        <v>3.5</v>
      </c>
      <c r="E14" s="5">
        <v>0.5</v>
      </c>
      <c r="F14" s="13"/>
      <c r="G14" s="13"/>
      <c r="H14" s="13"/>
      <c r="I14" s="13"/>
      <c r="J14" s="12" t="s">
        <v>68</v>
      </c>
      <c r="K14" s="5">
        <v>3.5</v>
      </c>
      <c r="L14" s="5">
        <v>972</v>
      </c>
      <c r="M14" s="5">
        <f t="shared" si="0"/>
        <v>3402</v>
      </c>
      <c r="N14" s="5">
        <v>332.8</v>
      </c>
      <c r="O14" s="13"/>
      <c r="P14" s="13"/>
      <c r="Q14" s="13"/>
      <c r="R14" s="13"/>
    </row>
    <row r="15" spans="1:18" x14ac:dyDescent="0.25">
      <c r="A15" s="12" t="s">
        <v>13</v>
      </c>
      <c r="B15" s="12" t="s">
        <v>32</v>
      </c>
      <c r="C15" s="12" t="s">
        <v>69</v>
      </c>
      <c r="D15" s="5">
        <v>3</v>
      </c>
      <c r="E15" s="5">
        <v>0.4</v>
      </c>
      <c r="F15" s="13"/>
      <c r="G15" s="13"/>
      <c r="H15" s="13"/>
      <c r="I15" s="13"/>
      <c r="J15" s="12" t="s">
        <v>69</v>
      </c>
      <c r="K15" s="5">
        <v>3</v>
      </c>
      <c r="L15" s="5">
        <v>972.5</v>
      </c>
      <c r="M15" s="5">
        <f t="shared" si="0"/>
        <v>2917.5</v>
      </c>
      <c r="N15" s="5">
        <v>329</v>
      </c>
      <c r="O15" s="13"/>
      <c r="P15" s="13"/>
      <c r="Q15" s="13"/>
      <c r="R15" s="13"/>
    </row>
    <row r="16" spans="1:18" x14ac:dyDescent="0.25">
      <c r="A16" s="12" t="s">
        <v>14</v>
      </c>
      <c r="B16" s="12" t="s">
        <v>56</v>
      </c>
      <c r="C16" s="12" t="s">
        <v>75</v>
      </c>
      <c r="D16" s="5">
        <v>3.2</v>
      </c>
      <c r="E16" s="5">
        <v>0.4</v>
      </c>
      <c r="F16" s="13"/>
      <c r="G16" s="13"/>
      <c r="H16" s="13"/>
      <c r="I16" s="13"/>
      <c r="J16" s="12" t="s">
        <v>75</v>
      </c>
      <c r="K16" s="5">
        <v>3.2</v>
      </c>
      <c r="L16" s="5">
        <v>973.9</v>
      </c>
      <c r="M16" s="5">
        <f t="shared" si="0"/>
        <v>3116.48</v>
      </c>
      <c r="N16" s="5">
        <v>319.8</v>
      </c>
      <c r="O16" s="13"/>
      <c r="P16" s="13"/>
      <c r="Q16" s="13"/>
      <c r="R16" s="13"/>
    </row>
    <row r="17" spans="1:18" x14ac:dyDescent="0.25">
      <c r="A17" s="12" t="s">
        <v>15</v>
      </c>
      <c r="B17" s="12" t="s">
        <v>40</v>
      </c>
      <c r="C17" s="12" t="s">
        <v>70</v>
      </c>
      <c r="D17" s="5">
        <v>3.9</v>
      </c>
      <c r="E17" s="5">
        <v>0.5</v>
      </c>
      <c r="F17" s="13"/>
      <c r="G17" s="13"/>
      <c r="H17" s="13"/>
      <c r="I17" s="13"/>
      <c r="J17" s="12" t="s">
        <v>70</v>
      </c>
      <c r="K17" s="5">
        <v>3.9</v>
      </c>
      <c r="L17" s="5">
        <v>974.5</v>
      </c>
      <c r="M17" s="5">
        <f t="shared" si="0"/>
        <v>3800.5499999999997</v>
      </c>
      <c r="N17" s="5">
        <v>315.10000000000002</v>
      </c>
      <c r="O17" s="13"/>
      <c r="P17" s="13"/>
      <c r="Q17" s="13"/>
      <c r="R17" s="13"/>
    </row>
    <row r="18" spans="1:18" x14ac:dyDescent="0.25">
      <c r="A18" s="12" t="s">
        <v>16</v>
      </c>
      <c r="B18" s="12" t="s">
        <v>57</v>
      </c>
      <c r="C18" s="12" t="s">
        <v>71</v>
      </c>
      <c r="D18" s="5">
        <v>3</v>
      </c>
      <c r="E18" s="5">
        <v>0.4</v>
      </c>
      <c r="F18" s="13"/>
      <c r="G18" s="13"/>
      <c r="H18" s="13"/>
      <c r="I18" s="13"/>
      <c r="J18" s="12" t="s">
        <v>71</v>
      </c>
      <c r="K18" s="5">
        <v>3</v>
      </c>
      <c r="L18" s="5">
        <v>974.4</v>
      </c>
      <c r="M18" s="5">
        <f t="shared" si="0"/>
        <v>2923.2</v>
      </c>
      <c r="N18" s="5">
        <v>316</v>
      </c>
      <c r="O18" s="13"/>
      <c r="P18" s="13"/>
      <c r="Q18" s="13"/>
      <c r="R18" s="13"/>
    </row>
    <row r="19" spans="1:18" x14ac:dyDescent="0.25">
      <c r="A19" s="12" t="s">
        <v>17</v>
      </c>
      <c r="B19" s="12" t="s">
        <v>58</v>
      </c>
      <c r="C19" s="12" t="s">
        <v>72</v>
      </c>
      <c r="D19" s="5">
        <v>3.7</v>
      </c>
      <c r="E19" s="5">
        <v>0.5</v>
      </c>
      <c r="F19" s="13"/>
      <c r="G19" s="13"/>
      <c r="H19" s="13"/>
      <c r="I19" s="13"/>
      <c r="J19" s="12" t="s">
        <v>72</v>
      </c>
      <c r="K19" s="5">
        <v>3.7</v>
      </c>
      <c r="L19" s="5">
        <v>975.4</v>
      </c>
      <c r="M19" s="5">
        <f t="shared" si="0"/>
        <v>3608.98</v>
      </c>
      <c r="N19" s="5">
        <v>309.3</v>
      </c>
      <c r="O19" s="13"/>
      <c r="P19" s="13"/>
      <c r="Q19" s="13"/>
      <c r="R19" s="13"/>
    </row>
    <row r="20" spans="1:18" x14ac:dyDescent="0.25">
      <c r="A20" s="12" t="s">
        <v>18</v>
      </c>
      <c r="B20" s="12" t="s">
        <v>54</v>
      </c>
      <c r="C20" s="12" t="s">
        <v>73</v>
      </c>
      <c r="D20" s="5">
        <v>3.3</v>
      </c>
      <c r="E20" s="5">
        <v>0.4</v>
      </c>
      <c r="F20" s="13"/>
      <c r="G20" s="13"/>
      <c r="H20" s="13"/>
      <c r="I20" s="13"/>
      <c r="J20" s="12" t="s">
        <v>73</v>
      </c>
      <c r="K20" s="5">
        <v>3.3</v>
      </c>
      <c r="L20" s="5">
        <v>974.7</v>
      </c>
      <c r="M20" s="5">
        <f t="shared" si="0"/>
        <v>3216.5099999999998</v>
      </c>
      <c r="N20" s="5">
        <v>313.89999999999998</v>
      </c>
      <c r="O20" s="13"/>
      <c r="P20" s="13"/>
      <c r="Q20" s="13"/>
      <c r="R20" s="13"/>
    </row>
    <row r="21" spans="1:18" x14ac:dyDescent="0.25">
      <c r="A21" s="12" t="s">
        <v>19</v>
      </c>
      <c r="B21" s="12" t="s">
        <v>58</v>
      </c>
      <c r="C21" s="12" t="s">
        <v>74</v>
      </c>
      <c r="D21" s="5">
        <v>3.5</v>
      </c>
      <c r="E21" s="5">
        <v>0.4</v>
      </c>
      <c r="F21" s="13"/>
      <c r="G21" s="13"/>
      <c r="H21" s="13"/>
      <c r="I21" s="13"/>
      <c r="J21" s="12" t="s">
        <v>74</v>
      </c>
      <c r="K21" s="5">
        <v>3.5</v>
      </c>
      <c r="L21" s="5">
        <v>974.9</v>
      </c>
      <c r="M21" s="5">
        <f t="shared" si="0"/>
        <v>3412.15</v>
      </c>
      <c r="N21" s="5">
        <v>312.60000000000002</v>
      </c>
      <c r="O21" s="13"/>
      <c r="P21" s="13"/>
      <c r="Q21" s="13"/>
      <c r="R21" s="13"/>
    </row>
    <row r="22" spans="1:18" x14ac:dyDescent="0.25">
      <c r="A22" s="12" t="s">
        <v>20</v>
      </c>
      <c r="B22" s="12" t="s">
        <v>43</v>
      </c>
      <c r="C22" s="12" t="s">
        <v>74</v>
      </c>
      <c r="D22" s="5">
        <v>3.2</v>
      </c>
      <c r="E22" s="5">
        <v>0.5</v>
      </c>
      <c r="F22" s="13"/>
      <c r="G22" s="13"/>
      <c r="H22" s="13"/>
      <c r="I22" s="13"/>
      <c r="J22" s="12" t="s">
        <v>74</v>
      </c>
      <c r="K22" s="5">
        <v>3.2</v>
      </c>
      <c r="L22" s="5">
        <v>974.9</v>
      </c>
      <c r="M22" s="5">
        <f t="shared" si="0"/>
        <v>3119.6800000000003</v>
      </c>
      <c r="N22" s="5">
        <v>312.60000000000002</v>
      </c>
      <c r="O22" s="13"/>
      <c r="P22" s="13"/>
      <c r="Q22" s="13"/>
      <c r="R22" s="13"/>
    </row>
    <row r="23" spans="1:18" x14ac:dyDescent="0.25">
      <c r="A23" s="12" t="s">
        <v>21</v>
      </c>
      <c r="B23" s="12" t="s">
        <v>59</v>
      </c>
      <c r="C23" s="12" t="s">
        <v>75</v>
      </c>
      <c r="D23" s="5">
        <v>3.1</v>
      </c>
      <c r="E23" s="5">
        <v>0.4</v>
      </c>
      <c r="F23" s="13"/>
      <c r="G23" s="13"/>
      <c r="H23" s="13"/>
      <c r="I23" s="13"/>
      <c r="J23" s="12" t="s">
        <v>75</v>
      </c>
      <c r="K23" s="5">
        <v>3.1</v>
      </c>
      <c r="L23" s="5">
        <v>973.9</v>
      </c>
      <c r="M23" s="5">
        <f t="shared" si="0"/>
        <v>3019.09</v>
      </c>
      <c r="N23" s="5">
        <v>319.8</v>
      </c>
      <c r="O23" s="13"/>
      <c r="P23" s="13"/>
      <c r="Q23" s="13"/>
      <c r="R23" s="13"/>
    </row>
    <row r="24" spans="1:18" x14ac:dyDescent="0.25">
      <c r="A24" s="12" t="s">
        <v>22</v>
      </c>
      <c r="B24" s="12" t="s">
        <v>39</v>
      </c>
      <c r="C24" s="12" t="s">
        <v>76</v>
      </c>
      <c r="D24" s="5">
        <v>3.4</v>
      </c>
      <c r="E24" s="5">
        <v>0.5</v>
      </c>
      <c r="F24" s="13"/>
      <c r="G24" s="13"/>
      <c r="H24" s="13"/>
      <c r="I24" s="13"/>
      <c r="J24" s="12" t="s">
        <v>76</v>
      </c>
      <c r="K24" s="5">
        <v>3.4</v>
      </c>
      <c r="L24" s="5">
        <v>974.3</v>
      </c>
      <c r="M24" s="5">
        <f t="shared" si="0"/>
        <v>3312.62</v>
      </c>
      <c r="N24" s="5">
        <v>316.39999999999998</v>
      </c>
      <c r="O24" s="13"/>
      <c r="P24" s="13"/>
      <c r="Q24" s="13"/>
      <c r="R24" s="13"/>
    </row>
    <row r="25" spans="1:18" x14ac:dyDescent="0.25">
      <c r="A25" s="12" t="s">
        <v>23</v>
      </c>
      <c r="B25" s="12" t="s">
        <v>39</v>
      </c>
      <c r="C25" s="12" t="s">
        <v>73</v>
      </c>
      <c r="D25" s="5">
        <v>4</v>
      </c>
      <c r="E25" s="5">
        <v>0.5</v>
      </c>
      <c r="F25" s="13"/>
      <c r="G25" s="13"/>
      <c r="H25" s="13"/>
      <c r="I25" s="13"/>
      <c r="J25" s="12" t="s">
        <v>73</v>
      </c>
      <c r="K25" s="5">
        <v>4</v>
      </c>
      <c r="L25" s="5">
        <v>974.7</v>
      </c>
      <c r="M25" s="5">
        <f t="shared" si="0"/>
        <v>3898.8</v>
      </c>
      <c r="N25" s="5">
        <v>313.89999999999998</v>
      </c>
      <c r="O25" s="13"/>
      <c r="P25" s="13"/>
      <c r="Q25" s="13"/>
      <c r="R25" s="13"/>
    </row>
    <row r="26" spans="1:18" x14ac:dyDescent="0.25">
      <c r="A26" s="12" t="s">
        <v>24</v>
      </c>
      <c r="B26" s="12" t="s">
        <v>41</v>
      </c>
      <c r="C26" s="12" t="s">
        <v>77</v>
      </c>
      <c r="D26" s="5">
        <v>3.6</v>
      </c>
      <c r="E26" s="5">
        <v>0.5</v>
      </c>
      <c r="F26" s="13"/>
      <c r="G26" s="13"/>
      <c r="H26" s="13"/>
      <c r="I26" s="13"/>
      <c r="J26" s="12" t="s">
        <v>77</v>
      </c>
      <c r="K26" s="5">
        <v>3.6</v>
      </c>
      <c r="L26" s="5">
        <v>975.2</v>
      </c>
      <c r="M26" s="5">
        <f t="shared" si="0"/>
        <v>3510.7200000000003</v>
      </c>
      <c r="N26" s="5">
        <v>310.10000000000002</v>
      </c>
      <c r="O26" s="13"/>
      <c r="P26" s="13"/>
      <c r="Q26" s="13"/>
      <c r="R26" s="13"/>
    </row>
    <row r="27" spans="1:18" x14ac:dyDescent="0.25">
      <c r="A27" s="12" t="s">
        <v>25</v>
      </c>
      <c r="B27" s="12" t="s">
        <v>43</v>
      </c>
      <c r="C27" s="12" t="s">
        <v>69</v>
      </c>
      <c r="D27" s="5">
        <v>2.5</v>
      </c>
      <c r="E27" s="5">
        <v>0.3</v>
      </c>
      <c r="F27" s="13"/>
      <c r="G27" s="13"/>
      <c r="H27" s="13"/>
      <c r="I27" s="13"/>
      <c r="J27" s="12" t="s">
        <v>69</v>
      </c>
      <c r="K27" s="5">
        <v>2.5</v>
      </c>
      <c r="L27" s="5">
        <v>972.5</v>
      </c>
      <c r="M27" s="5">
        <f t="shared" si="0"/>
        <v>2431.25</v>
      </c>
      <c r="N27" s="5">
        <v>329</v>
      </c>
      <c r="O27" s="13"/>
      <c r="P27" s="13"/>
      <c r="Q27" s="13"/>
      <c r="R27" s="13"/>
    </row>
    <row r="28" spans="1:18" x14ac:dyDescent="0.25">
      <c r="A28" s="12" t="s">
        <v>2</v>
      </c>
      <c r="B28" s="12" t="s">
        <v>41</v>
      </c>
      <c r="C28" s="12" t="s">
        <v>78</v>
      </c>
      <c r="D28" s="5">
        <v>3.7</v>
      </c>
      <c r="E28" s="5">
        <v>0.5</v>
      </c>
      <c r="F28" s="13"/>
      <c r="G28" s="13"/>
      <c r="H28" s="13"/>
      <c r="I28" s="13"/>
      <c r="J28" s="12" t="s">
        <v>78</v>
      </c>
      <c r="K28" s="5">
        <v>3.7</v>
      </c>
      <c r="L28" s="5">
        <v>974.8</v>
      </c>
      <c r="M28" s="5">
        <f t="shared" si="0"/>
        <v>3606.76</v>
      </c>
      <c r="N28" s="5">
        <v>313</v>
      </c>
      <c r="O28" s="13"/>
      <c r="P28" s="13"/>
      <c r="Q28" s="13"/>
      <c r="R28" s="13"/>
    </row>
    <row r="29" spans="1:18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</row>
    <row r="30" spans="1:18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</row>
    <row r="31" spans="1:18" ht="15" customHeight="1" x14ac:dyDescent="0.25">
      <c r="A31" s="32" t="s">
        <v>0</v>
      </c>
      <c r="B31" s="34"/>
      <c r="C31" s="34" t="s">
        <v>81</v>
      </c>
      <c r="D31" s="34" t="s">
        <v>82</v>
      </c>
      <c r="E31" s="35" t="s">
        <v>88</v>
      </c>
      <c r="F31" s="35" t="s">
        <v>28</v>
      </c>
      <c r="G31" s="32" t="s">
        <v>29</v>
      </c>
      <c r="H31" s="32" t="s">
        <v>53</v>
      </c>
      <c r="I31" s="13"/>
      <c r="J31" s="32" t="s">
        <v>45</v>
      </c>
      <c r="K31" s="32" t="s">
        <v>46</v>
      </c>
      <c r="L31" s="32" t="s">
        <v>82</v>
      </c>
      <c r="M31" s="13"/>
      <c r="N31" s="37" t="s">
        <v>50</v>
      </c>
      <c r="O31" s="37" t="s">
        <v>51</v>
      </c>
      <c r="P31" s="37" t="s">
        <v>52</v>
      </c>
      <c r="Q31" s="13"/>
      <c r="R31" s="13"/>
    </row>
    <row r="32" spans="1:18" x14ac:dyDescent="0.25">
      <c r="A32" s="32"/>
      <c r="B32" s="34"/>
      <c r="C32" s="34"/>
      <c r="D32" s="34"/>
      <c r="E32" s="35"/>
      <c r="F32" s="35"/>
      <c r="G32" s="32"/>
      <c r="H32" s="32"/>
      <c r="I32" s="13"/>
      <c r="J32" s="32"/>
      <c r="K32" s="32"/>
      <c r="L32" s="32"/>
      <c r="M32" s="13"/>
      <c r="N32" s="38"/>
      <c r="O32" s="38"/>
      <c r="P32" s="38"/>
      <c r="Q32" s="13"/>
      <c r="R32" s="13"/>
    </row>
    <row r="33" spans="1:18" x14ac:dyDescent="0.25">
      <c r="A33" s="6" t="s">
        <v>3</v>
      </c>
      <c r="B33" s="5">
        <f t="shared" ref="B33:B56" si="1">M5</f>
        <v>2813.29</v>
      </c>
      <c r="C33" s="5">
        <f t="shared" ref="C33:C56" si="2">N5</f>
        <v>345.4</v>
      </c>
      <c r="D33" s="5">
        <f>L33</f>
        <v>2591.4</v>
      </c>
      <c r="E33" s="5">
        <f t="shared" ref="E33:E56" si="3">P33</f>
        <v>400</v>
      </c>
      <c r="F33" s="5">
        <v>22643.8</v>
      </c>
      <c r="G33" s="5">
        <f>(B33*(D33-C33))/(E33*F33)</f>
        <v>0.69761362271350214</v>
      </c>
      <c r="H33" s="20">
        <f>G33</f>
        <v>0.69761362271350214</v>
      </c>
      <c r="I33" s="13"/>
      <c r="J33" s="12" t="s">
        <v>44</v>
      </c>
      <c r="K33" s="5">
        <v>90</v>
      </c>
      <c r="L33" s="5">
        <v>2591.4</v>
      </c>
      <c r="M33" s="13"/>
      <c r="N33" s="5">
        <v>0.4</v>
      </c>
      <c r="O33" s="5">
        <v>1000</v>
      </c>
      <c r="P33" s="5">
        <f>O33*N33</f>
        <v>400</v>
      </c>
      <c r="Q33" s="14"/>
      <c r="R33" s="13"/>
    </row>
    <row r="34" spans="1:18" x14ac:dyDescent="0.25">
      <c r="A34" s="6" t="s">
        <v>4</v>
      </c>
      <c r="B34" s="5">
        <f t="shared" si="1"/>
        <v>3204.2999999999997</v>
      </c>
      <c r="C34" s="5">
        <f t="shared" si="2"/>
        <v>339.1</v>
      </c>
      <c r="D34" s="5">
        <f t="shared" ref="D34:D56" si="4">L34</f>
        <v>2591</v>
      </c>
      <c r="E34" s="5">
        <f t="shared" si="3"/>
        <v>400</v>
      </c>
      <c r="F34" s="5">
        <v>22643.8</v>
      </c>
      <c r="G34" s="5">
        <f t="shared" ref="G34:G56" si="5">(B34*(D34-C34))/(E34*F34)</f>
        <v>0.79665992125879936</v>
      </c>
      <c r="H34" s="20">
        <f t="shared" ref="H34:H58" si="6">G34</f>
        <v>0.79665992125879936</v>
      </c>
      <c r="I34" s="13"/>
      <c r="J34" s="12" t="s">
        <v>39</v>
      </c>
      <c r="K34" s="5">
        <v>90</v>
      </c>
      <c r="L34" s="5">
        <v>2591</v>
      </c>
      <c r="M34" s="13"/>
      <c r="N34" s="5">
        <v>0.4</v>
      </c>
      <c r="O34" s="5">
        <v>1000</v>
      </c>
      <c r="P34" s="5">
        <f t="shared" ref="P34:P56" si="7">O34*N34</f>
        <v>400</v>
      </c>
      <c r="Q34" s="2"/>
      <c r="R34" s="13"/>
    </row>
    <row r="35" spans="1:18" x14ac:dyDescent="0.25">
      <c r="A35" s="6" t="s">
        <v>5</v>
      </c>
      <c r="B35" s="5">
        <f t="shared" si="1"/>
        <v>3023.1200000000003</v>
      </c>
      <c r="C35" s="5">
        <f t="shared" si="2"/>
        <v>310.10000000000002</v>
      </c>
      <c r="D35" s="5">
        <f t="shared" si="4"/>
        <v>2589.9</v>
      </c>
      <c r="E35" s="5">
        <f t="shared" si="3"/>
        <v>400</v>
      </c>
      <c r="F35" s="5">
        <v>22643.8</v>
      </c>
      <c r="G35" s="5">
        <f t="shared" si="5"/>
        <v>0.76092671901359332</v>
      </c>
      <c r="H35" s="20">
        <f t="shared" si="6"/>
        <v>0.76092671901359332</v>
      </c>
      <c r="I35" s="13"/>
      <c r="J35" s="12" t="s">
        <v>38</v>
      </c>
      <c r="K35" s="5">
        <v>90</v>
      </c>
      <c r="L35" s="5">
        <v>2589.9</v>
      </c>
      <c r="M35" s="13"/>
      <c r="N35" s="5">
        <v>0.4</v>
      </c>
      <c r="O35" s="5">
        <v>1000</v>
      </c>
      <c r="P35" s="5">
        <f t="shared" si="7"/>
        <v>400</v>
      </c>
      <c r="Q35" s="2"/>
      <c r="R35" s="13"/>
    </row>
    <row r="36" spans="1:18" x14ac:dyDescent="0.25">
      <c r="A36" s="6" t="s">
        <v>6</v>
      </c>
      <c r="B36" s="5">
        <f t="shared" si="1"/>
        <v>3598.25</v>
      </c>
      <c r="C36" s="5">
        <f t="shared" si="2"/>
        <v>329.4</v>
      </c>
      <c r="D36" s="5">
        <f t="shared" si="4"/>
        <v>2593.5</v>
      </c>
      <c r="E36" s="5">
        <f t="shared" si="3"/>
        <v>500</v>
      </c>
      <c r="F36" s="5">
        <v>22643.8</v>
      </c>
      <c r="G36" s="5">
        <f t="shared" si="5"/>
        <v>0.71956101228592373</v>
      </c>
      <c r="H36" s="20">
        <f t="shared" si="6"/>
        <v>0.71956101228592373</v>
      </c>
      <c r="I36" s="13"/>
      <c r="J36" s="12" t="s">
        <v>43</v>
      </c>
      <c r="K36" s="5">
        <v>90</v>
      </c>
      <c r="L36" s="5">
        <v>2593.5</v>
      </c>
      <c r="M36" s="13"/>
      <c r="N36" s="5">
        <v>0.5</v>
      </c>
      <c r="O36" s="5">
        <v>1000</v>
      </c>
      <c r="P36" s="5">
        <f t="shared" si="7"/>
        <v>500</v>
      </c>
      <c r="Q36" s="2"/>
      <c r="R36" s="13"/>
    </row>
    <row r="37" spans="1:18" x14ac:dyDescent="0.25">
      <c r="A37" s="6" t="s">
        <v>7</v>
      </c>
      <c r="B37" s="5">
        <f t="shared" si="1"/>
        <v>3311.2599999999998</v>
      </c>
      <c r="C37" s="5">
        <f t="shared" si="2"/>
        <v>319.3</v>
      </c>
      <c r="D37" s="5">
        <f t="shared" si="4"/>
        <v>2591</v>
      </c>
      <c r="E37" s="5">
        <f t="shared" si="3"/>
        <v>400</v>
      </c>
      <c r="F37" s="5">
        <v>22643.8</v>
      </c>
      <c r="G37" s="5">
        <f t="shared" si="5"/>
        <v>0.83049105516741883</v>
      </c>
      <c r="H37" s="20">
        <f t="shared" si="6"/>
        <v>0.83049105516741883</v>
      </c>
      <c r="I37" s="13"/>
      <c r="J37" s="12" t="s">
        <v>39</v>
      </c>
      <c r="K37" s="5">
        <v>90</v>
      </c>
      <c r="L37" s="5">
        <v>2591</v>
      </c>
      <c r="M37" s="13"/>
      <c r="N37" s="5">
        <v>0.4</v>
      </c>
      <c r="O37" s="5">
        <v>1000</v>
      </c>
      <c r="P37" s="5">
        <f t="shared" si="7"/>
        <v>400</v>
      </c>
      <c r="Q37" s="2"/>
      <c r="R37" s="13"/>
    </row>
    <row r="38" spans="1:18" x14ac:dyDescent="0.25">
      <c r="A38" s="6" t="s">
        <v>8</v>
      </c>
      <c r="B38" s="5">
        <f t="shared" si="1"/>
        <v>3208.9199999999996</v>
      </c>
      <c r="C38" s="5">
        <f t="shared" si="2"/>
        <v>329.8</v>
      </c>
      <c r="D38" s="5">
        <f t="shared" si="4"/>
        <v>2592.1</v>
      </c>
      <c r="E38" s="5">
        <f t="shared" si="3"/>
        <v>400</v>
      </c>
      <c r="F38" s="5">
        <v>22643.8</v>
      </c>
      <c r="G38" s="5">
        <f t="shared" si="5"/>
        <v>0.80149309259046608</v>
      </c>
      <c r="H38" s="20">
        <f t="shared" si="6"/>
        <v>0.80149309259046608</v>
      </c>
      <c r="I38" s="13"/>
      <c r="J38" s="12" t="s">
        <v>33</v>
      </c>
      <c r="K38" s="5">
        <v>90</v>
      </c>
      <c r="L38" s="5">
        <v>2592.1</v>
      </c>
      <c r="M38" s="13"/>
      <c r="N38" s="5">
        <v>0.4</v>
      </c>
      <c r="O38" s="5">
        <v>1000</v>
      </c>
      <c r="P38" s="5">
        <f t="shared" si="7"/>
        <v>400</v>
      </c>
      <c r="Q38" s="2"/>
      <c r="R38" s="13"/>
    </row>
    <row r="39" spans="1:18" x14ac:dyDescent="0.25">
      <c r="A39" s="6" t="s">
        <v>9</v>
      </c>
      <c r="B39" s="5">
        <f t="shared" si="1"/>
        <v>3601.58</v>
      </c>
      <c r="C39" s="5">
        <f t="shared" si="2"/>
        <v>322.7</v>
      </c>
      <c r="D39" s="5">
        <f t="shared" si="4"/>
        <v>2590</v>
      </c>
      <c r="E39" s="5">
        <f t="shared" si="3"/>
        <v>500</v>
      </c>
      <c r="F39" s="5">
        <v>22643.8</v>
      </c>
      <c r="G39" s="5">
        <f t="shared" si="5"/>
        <v>0.72124487356362454</v>
      </c>
      <c r="H39" s="20">
        <f t="shared" si="6"/>
        <v>0.72124487356362454</v>
      </c>
      <c r="I39" s="13"/>
      <c r="J39" s="12" t="s">
        <v>54</v>
      </c>
      <c r="K39" s="5">
        <v>90</v>
      </c>
      <c r="L39" s="5">
        <v>2590</v>
      </c>
      <c r="M39" s="13"/>
      <c r="N39" s="5">
        <v>0.5</v>
      </c>
      <c r="O39" s="5">
        <v>1000</v>
      </c>
      <c r="P39" s="5">
        <f t="shared" si="7"/>
        <v>500</v>
      </c>
      <c r="Q39" s="2"/>
      <c r="R39" s="13"/>
    </row>
    <row r="40" spans="1:18" x14ac:dyDescent="0.25">
      <c r="A40" s="6" t="s">
        <v>10</v>
      </c>
      <c r="B40" s="5">
        <f t="shared" si="1"/>
        <v>3113.6000000000004</v>
      </c>
      <c r="C40" s="5">
        <f t="shared" si="2"/>
        <v>325.60000000000002</v>
      </c>
      <c r="D40" s="5">
        <f t="shared" si="4"/>
        <v>2592.4</v>
      </c>
      <c r="E40" s="5">
        <f t="shared" si="3"/>
        <v>400</v>
      </c>
      <c r="F40" s="5">
        <v>22643.8</v>
      </c>
      <c r="G40" s="5">
        <f>(B40*(D40-C40))/(E40*F40)</f>
        <v>0.77923189570655116</v>
      </c>
      <c r="H40" s="20">
        <f t="shared" si="6"/>
        <v>0.77923189570655116</v>
      </c>
      <c r="I40" s="13"/>
      <c r="J40" s="12" t="s">
        <v>55</v>
      </c>
      <c r="K40" s="5">
        <v>90</v>
      </c>
      <c r="L40" s="5">
        <v>2592.4</v>
      </c>
      <c r="M40" s="13"/>
      <c r="N40" s="5">
        <v>0.4</v>
      </c>
      <c r="O40" s="5">
        <v>1000</v>
      </c>
      <c r="P40" s="5">
        <f t="shared" si="7"/>
        <v>400</v>
      </c>
      <c r="Q40" s="2"/>
      <c r="R40" s="13"/>
    </row>
    <row r="41" spans="1:18" x14ac:dyDescent="0.25">
      <c r="A41" s="6" t="s">
        <v>11</v>
      </c>
      <c r="B41" s="5">
        <f t="shared" si="1"/>
        <v>3009.79</v>
      </c>
      <c r="C41" s="5">
        <f t="shared" si="2"/>
        <v>339.9</v>
      </c>
      <c r="D41" s="5">
        <f t="shared" si="4"/>
        <v>2589.1</v>
      </c>
      <c r="E41" s="5">
        <f t="shared" si="3"/>
        <v>400</v>
      </c>
      <c r="F41" s="5">
        <v>22643.8</v>
      </c>
      <c r="G41" s="5">
        <f>(B41*(D41-C41))/(E41*F41)</f>
        <v>0.74740322604863141</v>
      </c>
      <c r="H41" s="20">
        <f t="shared" si="6"/>
        <v>0.74740322604863141</v>
      </c>
      <c r="I41" s="13"/>
      <c r="J41" s="12" t="s">
        <v>42</v>
      </c>
      <c r="K41" s="5">
        <v>90</v>
      </c>
      <c r="L41" s="5">
        <v>2589.1</v>
      </c>
      <c r="M41" s="13"/>
      <c r="N41" s="5">
        <v>0.4</v>
      </c>
      <c r="O41" s="5">
        <v>1000</v>
      </c>
      <c r="P41" s="5">
        <f t="shared" si="7"/>
        <v>400</v>
      </c>
      <c r="Q41" s="2"/>
      <c r="R41" s="13"/>
    </row>
    <row r="42" spans="1:18" x14ac:dyDescent="0.25">
      <c r="A42" s="6" t="s">
        <v>12</v>
      </c>
      <c r="B42" s="5">
        <f t="shared" si="1"/>
        <v>3402</v>
      </c>
      <c r="C42" s="5">
        <f t="shared" si="2"/>
        <v>332.8</v>
      </c>
      <c r="D42" s="5">
        <f t="shared" si="4"/>
        <v>2592.8000000000002</v>
      </c>
      <c r="E42" s="5">
        <f t="shared" si="3"/>
        <v>500</v>
      </c>
      <c r="F42" s="5">
        <v>22643.8</v>
      </c>
      <c r="G42" s="5">
        <f t="shared" si="5"/>
        <v>0.67908389934551616</v>
      </c>
      <c r="H42" s="20">
        <f t="shared" si="6"/>
        <v>0.67908389934551616</v>
      </c>
      <c r="I42" s="13"/>
      <c r="J42" s="12" t="s">
        <v>40</v>
      </c>
      <c r="K42" s="5">
        <v>90</v>
      </c>
      <c r="L42" s="5">
        <v>2592.8000000000002</v>
      </c>
      <c r="M42" s="13"/>
      <c r="N42" s="5">
        <v>0.5</v>
      </c>
      <c r="O42" s="5">
        <v>1000</v>
      </c>
      <c r="P42" s="5">
        <f t="shared" si="7"/>
        <v>500</v>
      </c>
      <c r="Q42" s="2"/>
      <c r="R42" s="13"/>
    </row>
    <row r="43" spans="1:18" x14ac:dyDescent="0.25">
      <c r="A43" s="6" t="s">
        <v>13</v>
      </c>
      <c r="B43" s="5">
        <f t="shared" si="1"/>
        <v>2917.5</v>
      </c>
      <c r="C43" s="5">
        <f t="shared" si="2"/>
        <v>329</v>
      </c>
      <c r="D43" s="5">
        <f t="shared" si="4"/>
        <v>2593.8000000000002</v>
      </c>
      <c r="E43" s="5">
        <f t="shared" si="3"/>
        <v>400</v>
      </c>
      <c r="F43" s="5">
        <v>22643.8</v>
      </c>
      <c r="G43" s="5">
        <f t="shared" si="5"/>
        <v>0.7295102853761295</v>
      </c>
      <c r="H43" s="20">
        <f t="shared" si="6"/>
        <v>0.7295102853761295</v>
      </c>
      <c r="I43" s="13"/>
      <c r="J43" s="12" t="s">
        <v>32</v>
      </c>
      <c r="K43" s="5">
        <v>90</v>
      </c>
      <c r="L43" s="5">
        <v>2593.8000000000002</v>
      </c>
      <c r="M43" s="13"/>
      <c r="N43" s="5">
        <v>0.4</v>
      </c>
      <c r="O43" s="5">
        <v>1000</v>
      </c>
      <c r="P43" s="5">
        <f t="shared" si="7"/>
        <v>400</v>
      </c>
      <c r="Q43" s="2"/>
      <c r="R43" s="13"/>
    </row>
    <row r="44" spans="1:18" x14ac:dyDescent="0.25">
      <c r="A44" s="6" t="s">
        <v>14</v>
      </c>
      <c r="B44" s="5">
        <f t="shared" si="1"/>
        <v>3116.48</v>
      </c>
      <c r="C44" s="5">
        <f t="shared" si="2"/>
        <v>319.8</v>
      </c>
      <c r="D44" s="5">
        <f t="shared" si="4"/>
        <v>2591</v>
      </c>
      <c r="E44" s="5">
        <f t="shared" si="3"/>
        <v>400</v>
      </c>
      <c r="F44" s="5">
        <v>22643.8</v>
      </c>
      <c r="G44" s="5">
        <f t="shared" si="5"/>
        <v>0.78146660189544148</v>
      </c>
      <c r="H44" s="20">
        <f t="shared" si="6"/>
        <v>0.78146660189544148</v>
      </c>
      <c r="I44" s="13"/>
      <c r="J44" s="12" t="s">
        <v>56</v>
      </c>
      <c r="K44" s="5">
        <v>90</v>
      </c>
      <c r="L44" s="5">
        <v>2591</v>
      </c>
      <c r="M44" s="13"/>
      <c r="N44" s="5">
        <v>0.4</v>
      </c>
      <c r="O44" s="5">
        <v>1000</v>
      </c>
      <c r="P44" s="5">
        <f t="shared" si="7"/>
        <v>400</v>
      </c>
      <c r="Q44" s="2"/>
      <c r="R44" s="13"/>
    </row>
    <row r="45" spans="1:18" x14ac:dyDescent="0.25">
      <c r="A45" s="6" t="s">
        <v>15</v>
      </c>
      <c r="B45" s="5">
        <f t="shared" si="1"/>
        <v>3800.5499999999997</v>
      </c>
      <c r="C45" s="5">
        <f t="shared" si="2"/>
        <v>315.10000000000002</v>
      </c>
      <c r="D45" s="5">
        <f t="shared" si="4"/>
        <v>2592.8000000000002</v>
      </c>
      <c r="E45" s="5">
        <f t="shared" si="3"/>
        <v>500</v>
      </c>
      <c r="F45" s="5">
        <v>22643.8</v>
      </c>
      <c r="G45" s="5">
        <f t="shared" si="5"/>
        <v>0.76458127478603422</v>
      </c>
      <c r="H45" s="20">
        <f t="shared" si="6"/>
        <v>0.76458127478603422</v>
      </c>
      <c r="I45" s="13"/>
      <c r="J45" s="12" t="s">
        <v>40</v>
      </c>
      <c r="K45" s="5">
        <v>90</v>
      </c>
      <c r="L45" s="5">
        <v>2592.8000000000002</v>
      </c>
      <c r="M45" s="13"/>
      <c r="N45" s="5">
        <v>0.5</v>
      </c>
      <c r="O45" s="5">
        <v>1000</v>
      </c>
      <c r="P45" s="5">
        <f t="shared" si="7"/>
        <v>500</v>
      </c>
      <c r="Q45" s="2"/>
      <c r="R45" s="13"/>
    </row>
    <row r="46" spans="1:18" x14ac:dyDescent="0.25">
      <c r="A46" s="6" t="s">
        <v>16</v>
      </c>
      <c r="B46" s="5">
        <f t="shared" si="1"/>
        <v>2923.2</v>
      </c>
      <c r="C46" s="5">
        <f t="shared" si="2"/>
        <v>316</v>
      </c>
      <c r="D46" s="5">
        <f t="shared" si="4"/>
        <v>2585.5</v>
      </c>
      <c r="E46" s="5">
        <f t="shared" si="3"/>
        <v>400</v>
      </c>
      <c r="F46" s="5">
        <v>22643.8</v>
      </c>
      <c r="G46" s="5">
        <f t="shared" si="5"/>
        <v>0.73245241523065907</v>
      </c>
      <c r="H46" s="20">
        <f t="shared" si="6"/>
        <v>0.73245241523065907</v>
      </c>
      <c r="I46" s="13"/>
      <c r="J46" s="12" t="s">
        <v>57</v>
      </c>
      <c r="K46" s="5">
        <v>90</v>
      </c>
      <c r="L46" s="5">
        <v>2585.5</v>
      </c>
      <c r="M46" s="13"/>
      <c r="N46" s="5">
        <v>0.4</v>
      </c>
      <c r="O46" s="5">
        <v>1000</v>
      </c>
      <c r="P46" s="5">
        <f t="shared" si="7"/>
        <v>400</v>
      </c>
      <c r="Q46" s="2"/>
      <c r="R46" s="13"/>
    </row>
    <row r="47" spans="1:18" x14ac:dyDescent="0.25">
      <c r="A47" s="6" t="s">
        <v>17</v>
      </c>
      <c r="B47" s="5">
        <f t="shared" si="1"/>
        <v>3608.98</v>
      </c>
      <c r="C47" s="5">
        <f t="shared" si="2"/>
        <v>309.3</v>
      </c>
      <c r="D47" s="5">
        <f t="shared" si="4"/>
        <v>2590.3000000000002</v>
      </c>
      <c r="E47" s="5">
        <f t="shared" si="3"/>
        <v>500</v>
      </c>
      <c r="F47" s="5">
        <v>22643.8</v>
      </c>
      <c r="G47" s="5">
        <f t="shared" si="5"/>
        <v>0.7270938075764668</v>
      </c>
      <c r="H47" s="20">
        <f t="shared" si="6"/>
        <v>0.7270938075764668</v>
      </c>
      <c r="I47" s="13"/>
      <c r="J47" s="12" t="s">
        <v>58</v>
      </c>
      <c r="K47" s="5">
        <v>90</v>
      </c>
      <c r="L47" s="5">
        <v>2590.3000000000002</v>
      </c>
      <c r="M47" s="13"/>
      <c r="N47" s="5">
        <v>0.5</v>
      </c>
      <c r="O47" s="5">
        <v>1000</v>
      </c>
      <c r="P47" s="5">
        <f t="shared" si="7"/>
        <v>500</v>
      </c>
      <c r="Q47" s="2"/>
      <c r="R47" s="13"/>
    </row>
    <row r="48" spans="1:18" x14ac:dyDescent="0.25">
      <c r="A48" s="6" t="s">
        <v>18</v>
      </c>
      <c r="B48" s="5">
        <f t="shared" si="1"/>
        <v>3216.5099999999998</v>
      </c>
      <c r="C48" s="5">
        <f t="shared" si="2"/>
        <v>313.89999999999998</v>
      </c>
      <c r="D48" s="5">
        <f t="shared" si="4"/>
        <v>2590</v>
      </c>
      <c r="E48" s="5">
        <f t="shared" si="3"/>
        <v>400</v>
      </c>
      <c r="F48" s="5">
        <v>22643.8</v>
      </c>
      <c r="G48" s="5">
        <f t="shared" si="5"/>
        <v>0.80828951092572798</v>
      </c>
      <c r="H48" s="20">
        <f t="shared" si="6"/>
        <v>0.80828951092572798</v>
      </c>
      <c r="I48" s="13"/>
      <c r="J48" s="12" t="s">
        <v>54</v>
      </c>
      <c r="K48" s="5">
        <v>90</v>
      </c>
      <c r="L48" s="5">
        <v>2590</v>
      </c>
      <c r="M48" s="13"/>
      <c r="N48" s="5">
        <v>0.4</v>
      </c>
      <c r="O48" s="5">
        <v>1000</v>
      </c>
      <c r="P48" s="5">
        <f t="shared" si="7"/>
        <v>400</v>
      </c>
      <c r="Q48" s="2"/>
      <c r="R48" s="13"/>
    </row>
    <row r="49" spans="1:18" x14ac:dyDescent="0.25">
      <c r="A49" s="6" t="s">
        <v>19</v>
      </c>
      <c r="B49" s="5">
        <f t="shared" si="1"/>
        <v>3412.15</v>
      </c>
      <c r="C49" s="5">
        <f t="shared" si="2"/>
        <v>312.60000000000002</v>
      </c>
      <c r="D49" s="5">
        <f t="shared" si="4"/>
        <v>2590.3000000000002</v>
      </c>
      <c r="E49" s="5">
        <f t="shared" si="3"/>
        <v>400</v>
      </c>
      <c r="F49" s="5">
        <v>22643.8</v>
      </c>
      <c r="G49" s="5">
        <f t="shared" si="5"/>
        <v>0.8580554119670728</v>
      </c>
      <c r="H49" s="20">
        <f t="shared" si="6"/>
        <v>0.8580554119670728</v>
      </c>
      <c r="I49" s="13"/>
      <c r="J49" s="12" t="s">
        <v>58</v>
      </c>
      <c r="K49" s="5">
        <v>90</v>
      </c>
      <c r="L49" s="5">
        <v>2590.3000000000002</v>
      </c>
      <c r="M49" s="13"/>
      <c r="N49" s="5">
        <v>0.4</v>
      </c>
      <c r="O49" s="5">
        <v>1000</v>
      </c>
      <c r="P49" s="5">
        <f t="shared" si="7"/>
        <v>400</v>
      </c>
      <c r="Q49" s="2"/>
      <c r="R49" s="13"/>
    </row>
    <row r="50" spans="1:18" x14ac:dyDescent="0.25">
      <c r="A50" s="6" t="s">
        <v>20</v>
      </c>
      <c r="B50" s="5">
        <f t="shared" si="1"/>
        <v>3119.6800000000003</v>
      </c>
      <c r="C50" s="5">
        <f t="shared" si="2"/>
        <v>312.60000000000002</v>
      </c>
      <c r="D50" s="5">
        <f t="shared" si="4"/>
        <v>2593.5</v>
      </c>
      <c r="E50" s="5">
        <f t="shared" si="3"/>
        <v>500</v>
      </c>
      <c r="F50" s="5">
        <v>22643.8</v>
      </c>
      <c r="G50" s="5">
        <f t="shared" si="5"/>
        <v>0.62848798452556554</v>
      </c>
      <c r="H50" s="20">
        <f t="shared" si="6"/>
        <v>0.62848798452556554</v>
      </c>
      <c r="I50" s="13"/>
      <c r="J50" s="12" t="s">
        <v>43</v>
      </c>
      <c r="K50" s="5">
        <v>90</v>
      </c>
      <c r="L50" s="5">
        <v>2593.5</v>
      </c>
      <c r="M50" s="13"/>
      <c r="N50" s="5">
        <v>0.5</v>
      </c>
      <c r="O50" s="5">
        <v>1000</v>
      </c>
      <c r="P50" s="5">
        <f t="shared" si="7"/>
        <v>500</v>
      </c>
      <c r="Q50" s="2"/>
      <c r="R50" s="13"/>
    </row>
    <row r="51" spans="1:18" x14ac:dyDescent="0.25">
      <c r="A51" s="6" t="s">
        <v>21</v>
      </c>
      <c r="B51" s="5">
        <f t="shared" si="1"/>
        <v>3019.09</v>
      </c>
      <c r="C51" s="5">
        <f t="shared" si="2"/>
        <v>319.8</v>
      </c>
      <c r="D51" s="5">
        <f t="shared" si="4"/>
        <v>2586.4</v>
      </c>
      <c r="E51" s="5">
        <f t="shared" si="3"/>
        <v>400</v>
      </c>
      <c r="F51" s="5">
        <v>22643.8</v>
      </c>
      <c r="G51" s="5">
        <f t="shared" si="5"/>
        <v>0.75551247957498302</v>
      </c>
      <c r="H51" s="20">
        <f t="shared" si="6"/>
        <v>0.75551247957498302</v>
      </c>
      <c r="I51" s="13"/>
      <c r="J51" s="12" t="s">
        <v>59</v>
      </c>
      <c r="K51" s="5">
        <v>90</v>
      </c>
      <c r="L51" s="5">
        <v>2586.4</v>
      </c>
      <c r="M51" s="13"/>
      <c r="N51" s="5">
        <v>0.4</v>
      </c>
      <c r="O51" s="5">
        <v>1000</v>
      </c>
      <c r="P51" s="5">
        <f t="shared" si="7"/>
        <v>400</v>
      </c>
      <c r="Q51" s="2"/>
      <c r="R51" s="13"/>
    </row>
    <row r="52" spans="1:18" x14ac:dyDescent="0.25">
      <c r="A52" s="6" t="s">
        <v>22</v>
      </c>
      <c r="B52" s="5">
        <f t="shared" si="1"/>
        <v>3312.62</v>
      </c>
      <c r="C52" s="5">
        <f t="shared" si="2"/>
        <v>316.39999999999998</v>
      </c>
      <c r="D52" s="5">
        <f t="shared" si="4"/>
        <v>2591</v>
      </c>
      <c r="E52" s="5">
        <f t="shared" si="3"/>
        <v>500</v>
      </c>
      <c r="F52" s="5">
        <v>22643.8</v>
      </c>
      <c r="G52" s="5">
        <f t="shared" si="5"/>
        <v>0.66551422040470232</v>
      </c>
      <c r="H52" s="20">
        <f t="shared" si="6"/>
        <v>0.66551422040470232</v>
      </c>
      <c r="I52" s="13"/>
      <c r="J52" s="12" t="s">
        <v>39</v>
      </c>
      <c r="K52" s="5">
        <v>90</v>
      </c>
      <c r="L52" s="5">
        <v>2591</v>
      </c>
      <c r="M52" s="13"/>
      <c r="N52" s="5">
        <v>0.5</v>
      </c>
      <c r="O52" s="5">
        <v>1000</v>
      </c>
      <c r="P52" s="5">
        <f t="shared" si="7"/>
        <v>500</v>
      </c>
      <c r="Q52" s="2"/>
      <c r="R52" s="13"/>
    </row>
    <row r="53" spans="1:18" x14ac:dyDescent="0.25">
      <c r="A53" s="6" t="s">
        <v>23</v>
      </c>
      <c r="B53" s="5">
        <f t="shared" si="1"/>
        <v>3898.8</v>
      </c>
      <c r="C53" s="5">
        <f t="shared" si="2"/>
        <v>313.89999999999998</v>
      </c>
      <c r="D53" s="5">
        <f t="shared" si="4"/>
        <v>2591</v>
      </c>
      <c r="E53" s="5">
        <f t="shared" si="3"/>
        <v>500</v>
      </c>
      <c r="F53" s="5">
        <v>22643.8</v>
      </c>
      <c r="G53" s="5">
        <f t="shared" si="5"/>
        <v>0.78414024854485553</v>
      </c>
      <c r="H53" s="20">
        <f t="shared" si="6"/>
        <v>0.78414024854485553</v>
      </c>
      <c r="I53" s="13"/>
      <c r="J53" s="12" t="s">
        <v>39</v>
      </c>
      <c r="K53" s="5">
        <v>90</v>
      </c>
      <c r="L53" s="5">
        <v>2591</v>
      </c>
      <c r="M53" s="13"/>
      <c r="N53" s="5">
        <v>0.5</v>
      </c>
      <c r="O53" s="5">
        <v>1000</v>
      </c>
      <c r="P53" s="5">
        <f t="shared" si="7"/>
        <v>500</v>
      </c>
      <c r="Q53" s="2"/>
      <c r="R53" s="13"/>
    </row>
    <row r="54" spans="1:18" x14ac:dyDescent="0.25">
      <c r="A54" s="6" t="s">
        <v>24</v>
      </c>
      <c r="B54" s="5">
        <f t="shared" si="1"/>
        <v>3510.7200000000003</v>
      </c>
      <c r="C54" s="5">
        <f t="shared" si="2"/>
        <v>310.10000000000002</v>
      </c>
      <c r="D54" s="5">
        <f t="shared" si="4"/>
        <v>2593.1</v>
      </c>
      <c r="E54" s="5">
        <f t="shared" si="3"/>
        <v>500</v>
      </c>
      <c r="F54" s="5">
        <v>22643.8</v>
      </c>
      <c r="G54" s="5">
        <f t="shared" si="5"/>
        <v>0.70791773112286815</v>
      </c>
      <c r="H54" s="20">
        <f t="shared" si="6"/>
        <v>0.70791773112286815</v>
      </c>
      <c r="I54" s="13"/>
      <c r="J54" s="12" t="s">
        <v>41</v>
      </c>
      <c r="K54" s="5">
        <v>90</v>
      </c>
      <c r="L54" s="5">
        <v>2593.1</v>
      </c>
      <c r="M54" s="13"/>
      <c r="N54" s="5">
        <v>0.5</v>
      </c>
      <c r="O54" s="5">
        <v>1000</v>
      </c>
      <c r="P54" s="5">
        <f t="shared" si="7"/>
        <v>500</v>
      </c>
      <c r="Q54" s="2"/>
      <c r="R54" s="13"/>
    </row>
    <row r="55" spans="1:18" x14ac:dyDescent="0.25">
      <c r="A55" s="6" t="s">
        <v>25</v>
      </c>
      <c r="B55" s="5">
        <f t="shared" si="1"/>
        <v>2431.25</v>
      </c>
      <c r="C55" s="5">
        <f t="shared" si="2"/>
        <v>329</v>
      </c>
      <c r="D55" s="5">
        <f t="shared" si="4"/>
        <v>2593.5</v>
      </c>
      <c r="E55" s="5">
        <f t="shared" si="3"/>
        <v>300</v>
      </c>
      <c r="F55" s="5">
        <v>22643.8</v>
      </c>
      <c r="G55" s="5">
        <f t="shared" si="5"/>
        <v>0.81045961440512049</v>
      </c>
      <c r="H55" s="20">
        <f t="shared" si="6"/>
        <v>0.81045961440512049</v>
      </c>
      <c r="I55" s="13"/>
      <c r="J55" s="12" t="s">
        <v>43</v>
      </c>
      <c r="K55" s="5">
        <v>90</v>
      </c>
      <c r="L55" s="5">
        <v>2593.5</v>
      </c>
      <c r="M55" s="13"/>
      <c r="N55" s="5">
        <v>0.3</v>
      </c>
      <c r="O55" s="5">
        <v>1000</v>
      </c>
      <c r="P55" s="5">
        <f t="shared" si="7"/>
        <v>300</v>
      </c>
      <c r="Q55" s="2"/>
      <c r="R55" s="13"/>
    </row>
    <row r="56" spans="1:18" x14ac:dyDescent="0.25">
      <c r="A56" s="6" t="s">
        <v>2</v>
      </c>
      <c r="B56" s="5">
        <f t="shared" si="1"/>
        <v>3606.76</v>
      </c>
      <c r="C56" s="5">
        <f t="shared" si="2"/>
        <v>313</v>
      </c>
      <c r="D56" s="5">
        <f t="shared" si="4"/>
        <v>2593.1</v>
      </c>
      <c r="E56" s="5">
        <f t="shared" si="3"/>
        <v>500</v>
      </c>
      <c r="F56" s="5">
        <v>22643.8</v>
      </c>
      <c r="G56" s="5">
        <f t="shared" si="5"/>
        <v>0.72635984030948864</v>
      </c>
      <c r="H56" s="20">
        <f t="shared" si="6"/>
        <v>0.72635984030948864</v>
      </c>
      <c r="I56" s="13"/>
      <c r="J56" s="12" t="s">
        <v>41</v>
      </c>
      <c r="K56" s="5">
        <v>90</v>
      </c>
      <c r="L56" s="5">
        <v>2593.1</v>
      </c>
      <c r="M56" s="13"/>
      <c r="N56" s="5">
        <v>0.5</v>
      </c>
      <c r="O56" s="5">
        <v>1000</v>
      </c>
      <c r="P56" s="5">
        <f t="shared" si="7"/>
        <v>500</v>
      </c>
      <c r="Q56" s="2"/>
      <c r="R56" s="13"/>
    </row>
    <row r="57" spans="1:18" x14ac:dyDescent="0.25">
      <c r="A57" s="13"/>
      <c r="B57" s="13"/>
      <c r="C57" s="13"/>
      <c r="D57" s="13"/>
      <c r="E57" s="13"/>
      <c r="F57" s="13" t="s">
        <v>90</v>
      </c>
      <c r="G57" s="13">
        <f>SUM(G33:G56)</f>
        <v>18.013550744339142</v>
      </c>
      <c r="H57" s="13">
        <f t="shared" si="6"/>
        <v>18.013550744339142</v>
      </c>
      <c r="I57" s="13"/>
      <c r="J57" s="13"/>
      <c r="K57" s="13"/>
      <c r="L57" s="13"/>
      <c r="M57" s="13"/>
      <c r="Q57" s="2"/>
      <c r="R57" s="13"/>
    </row>
    <row r="58" spans="1:18" x14ac:dyDescent="0.25">
      <c r="A58" s="13"/>
      <c r="B58" s="13"/>
      <c r="C58" s="13"/>
      <c r="D58" s="13"/>
      <c r="E58" s="13"/>
      <c r="F58" s="13" t="s">
        <v>85</v>
      </c>
      <c r="G58" s="13">
        <f>AVERAGE(G33:G56)</f>
        <v>0.75056461434746424</v>
      </c>
      <c r="H58" s="19">
        <f t="shared" si="6"/>
        <v>0.75056461434746424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</row>
    <row r="59" spans="1:18" x14ac:dyDescent="0.25">
      <c r="A59" s="13"/>
      <c r="B59" s="13"/>
      <c r="C59" s="13"/>
      <c r="D59" s="13"/>
      <c r="E59" s="13"/>
      <c r="F59" s="13"/>
      <c r="G59" s="13"/>
      <c r="H59" s="19"/>
      <c r="I59" s="13"/>
      <c r="J59" s="13"/>
      <c r="K59" s="13"/>
      <c r="L59" s="13"/>
      <c r="M59" s="13"/>
      <c r="N59" s="13"/>
      <c r="O59" s="13"/>
      <c r="P59" s="13"/>
      <c r="Q59" s="13"/>
      <c r="R59" s="13"/>
    </row>
    <row r="60" spans="1:18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</row>
    <row r="61" spans="1:18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</row>
    <row r="62" spans="1:18" x14ac:dyDescent="0.25">
      <c r="A62" s="34" t="s">
        <v>83</v>
      </c>
      <c r="B62" s="34" t="s">
        <v>84</v>
      </c>
      <c r="C62" s="35" t="s">
        <v>87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 x14ac:dyDescent="0.25">
      <c r="A63" s="34"/>
      <c r="B63" s="34"/>
      <c r="C63" s="35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 x14ac:dyDescent="0.25">
      <c r="A64" s="34"/>
      <c r="B64" s="34"/>
      <c r="C64" s="35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1:18" x14ac:dyDescent="0.25">
      <c r="A65" s="12" t="s">
        <v>3</v>
      </c>
      <c r="B65" s="5">
        <f>B33*(D33-C33)</f>
        <v>6318649.3399999999</v>
      </c>
      <c r="C65" s="5">
        <f>E33*F33</f>
        <v>9057520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18" x14ac:dyDescent="0.25">
      <c r="A66" s="12" t="s">
        <v>4</v>
      </c>
      <c r="B66" s="5">
        <f>B34*(D34-C34)</f>
        <v>7215763.1699999999</v>
      </c>
      <c r="C66" s="5">
        <f>E33*F33</f>
        <v>9057520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</row>
    <row r="67" spans="1:18" x14ac:dyDescent="0.25">
      <c r="A67" s="12" t="s">
        <v>5</v>
      </c>
      <c r="B67" s="5">
        <f t="shared" ref="B67:B88" si="8">B35*(D35-C35)</f>
        <v>6892108.9760000017</v>
      </c>
      <c r="C67" s="5">
        <f t="shared" ref="C67" si="9">E35*F35</f>
        <v>9057520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</row>
    <row r="68" spans="1:18" x14ac:dyDescent="0.25">
      <c r="A68" s="12" t="s">
        <v>6</v>
      </c>
      <c r="B68" s="5">
        <f t="shared" si="8"/>
        <v>8146797.8249999993</v>
      </c>
      <c r="C68" s="5">
        <f t="shared" ref="C68" si="10">E35*F35</f>
        <v>9057520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x14ac:dyDescent="0.25">
      <c r="A69" s="12" t="s">
        <v>7</v>
      </c>
      <c r="B69" s="5">
        <f t="shared" si="8"/>
        <v>7522189.3419999992</v>
      </c>
      <c r="C69" s="5">
        <f t="shared" ref="C69" si="11">E37*F37</f>
        <v>9057520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  <row r="70" spans="1:18" x14ac:dyDescent="0.25">
      <c r="A70" s="12" t="s">
        <v>8</v>
      </c>
      <c r="B70" s="5">
        <f t="shared" si="8"/>
        <v>7259539.7159999982</v>
      </c>
      <c r="C70" s="5">
        <f t="shared" ref="C70" si="12">E37*F37</f>
        <v>9057520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</row>
    <row r="71" spans="1:18" x14ac:dyDescent="0.25">
      <c r="A71" s="12" t="s">
        <v>9</v>
      </c>
      <c r="B71" s="5">
        <f t="shared" si="8"/>
        <v>8165862.3340000007</v>
      </c>
      <c r="C71" s="5">
        <f t="shared" ref="C71" si="13">E39*F39</f>
        <v>11321900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</row>
    <row r="72" spans="1:18" x14ac:dyDescent="0.25">
      <c r="A72" s="12" t="s">
        <v>10</v>
      </c>
      <c r="B72" s="5">
        <f t="shared" si="8"/>
        <v>7057908.4800000014</v>
      </c>
      <c r="C72" s="5">
        <f t="shared" ref="C72" si="14">E39*F39</f>
        <v>11321900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</row>
    <row r="73" spans="1:18" x14ac:dyDescent="0.25">
      <c r="A73" s="12" t="s">
        <v>11</v>
      </c>
      <c r="B73" s="5">
        <f t="shared" si="8"/>
        <v>6769619.6679999996</v>
      </c>
      <c r="C73" s="5">
        <f t="shared" ref="C73" si="15">E41*F41</f>
        <v>9057520</v>
      </c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</row>
    <row r="74" spans="1:18" x14ac:dyDescent="0.25">
      <c r="A74" s="12" t="s">
        <v>12</v>
      </c>
      <c r="B74" s="5">
        <f t="shared" si="8"/>
        <v>7688520</v>
      </c>
      <c r="C74" s="5">
        <f t="shared" ref="C74" si="16">E41*F41</f>
        <v>9057520</v>
      </c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</row>
    <row r="75" spans="1:18" x14ac:dyDescent="0.25">
      <c r="A75" s="12" t="s">
        <v>13</v>
      </c>
      <c r="B75" s="5">
        <f t="shared" si="8"/>
        <v>6607554.0000000009</v>
      </c>
      <c r="C75" s="5">
        <f t="shared" ref="C75" si="17">E43*F43</f>
        <v>9057520</v>
      </c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x14ac:dyDescent="0.25">
      <c r="A76" s="12" t="s">
        <v>14</v>
      </c>
      <c r="B76" s="5">
        <f t="shared" si="8"/>
        <v>7078149.3759999992</v>
      </c>
      <c r="C76" s="5">
        <f t="shared" ref="C76" si="18">E43*F43</f>
        <v>9057520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1:18" x14ac:dyDescent="0.25">
      <c r="A77" s="12" t="s">
        <v>15</v>
      </c>
      <c r="B77" s="5">
        <f t="shared" si="8"/>
        <v>8656512.7350000013</v>
      </c>
      <c r="C77" s="5">
        <f t="shared" ref="C77" si="19">E45*F45</f>
        <v>11321900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</row>
    <row r="78" spans="1:18" x14ac:dyDescent="0.25">
      <c r="A78" s="12" t="s">
        <v>16</v>
      </c>
      <c r="B78" s="5">
        <f t="shared" si="8"/>
        <v>6634202.3999999994</v>
      </c>
      <c r="C78" s="5">
        <f t="shared" ref="C78" si="20">E45*F45</f>
        <v>11321900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x14ac:dyDescent="0.25">
      <c r="A79" s="12" t="s">
        <v>17</v>
      </c>
      <c r="B79" s="5">
        <f t="shared" si="8"/>
        <v>8232083.3799999999</v>
      </c>
      <c r="C79" s="5">
        <f t="shared" ref="C79" si="21">E47*F47</f>
        <v>11321900</v>
      </c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x14ac:dyDescent="0.25">
      <c r="A80" s="12" t="s">
        <v>18</v>
      </c>
      <c r="B80" s="5">
        <f t="shared" si="8"/>
        <v>7321098.4109999994</v>
      </c>
      <c r="C80" s="5">
        <f t="shared" ref="C80" si="22">E47*F47</f>
        <v>11321900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</row>
    <row r="81" spans="1:18" x14ac:dyDescent="0.25">
      <c r="A81" s="12" t="s">
        <v>19</v>
      </c>
      <c r="B81" s="5">
        <f t="shared" si="8"/>
        <v>7771854.0550000016</v>
      </c>
      <c r="C81" s="5">
        <f t="shared" ref="C81" si="23">E49*F49</f>
        <v>9057520</v>
      </c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x14ac:dyDescent="0.25">
      <c r="A82" s="12" t="s">
        <v>20</v>
      </c>
      <c r="B82" s="5">
        <f t="shared" si="8"/>
        <v>7115678.1120000007</v>
      </c>
      <c r="C82" s="5">
        <f t="shared" ref="C82" si="24">E49*F49</f>
        <v>9057520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x14ac:dyDescent="0.25">
      <c r="A83" s="12" t="s">
        <v>21</v>
      </c>
      <c r="B83" s="5">
        <f t="shared" si="8"/>
        <v>6843069.3940000003</v>
      </c>
      <c r="C83" s="5">
        <f t="shared" ref="C83" si="25">E51*F51</f>
        <v>9057520</v>
      </c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x14ac:dyDescent="0.25">
      <c r="A84" s="12" t="s">
        <v>22</v>
      </c>
      <c r="B84" s="5">
        <f t="shared" si="8"/>
        <v>7534885.4519999996</v>
      </c>
      <c r="C84" s="5">
        <f t="shared" ref="C84" si="26">E51*F51</f>
        <v>9057520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x14ac:dyDescent="0.25">
      <c r="A85" s="12" t="s">
        <v>23</v>
      </c>
      <c r="B85" s="5">
        <f t="shared" si="8"/>
        <v>8877957.4800000004</v>
      </c>
      <c r="C85" s="5">
        <f t="shared" ref="C85" si="27">E53*F53</f>
        <v>11321900</v>
      </c>
    </row>
    <row r="86" spans="1:18" x14ac:dyDescent="0.25">
      <c r="A86" s="12" t="s">
        <v>24</v>
      </c>
      <c r="B86" s="5">
        <f t="shared" si="8"/>
        <v>8014973.7600000007</v>
      </c>
      <c r="C86" s="5">
        <f t="shared" ref="C86" si="28">E53*F53</f>
        <v>11321900</v>
      </c>
    </row>
    <row r="87" spans="1:18" x14ac:dyDescent="0.25">
      <c r="A87" s="12" t="s">
        <v>25</v>
      </c>
      <c r="B87" s="5">
        <f t="shared" si="8"/>
        <v>5505565.625</v>
      </c>
      <c r="C87" s="5">
        <f t="shared" ref="C87" si="29">E55*F55</f>
        <v>6793140</v>
      </c>
    </row>
    <row r="88" spans="1:18" x14ac:dyDescent="0.25">
      <c r="A88" s="12" t="s">
        <v>2</v>
      </c>
      <c r="B88" s="5">
        <f t="shared" si="8"/>
        <v>8223773.4759999998</v>
      </c>
      <c r="C88" s="5">
        <f t="shared" ref="C88" si="30">E55*F55</f>
        <v>6793140</v>
      </c>
    </row>
    <row r="89" spans="1:18" x14ac:dyDescent="0.25">
      <c r="A89" s="12" t="s">
        <v>86</v>
      </c>
      <c r="B89" s="5">
        <f>SUM(B65:B88)</f>
        <v>177454316.507</v>
      </c>
      <c r="C89" s="3">
        <f>SUM(C65:C88)</f>
        <v>230966760</v>
      </c>
    </row>
    <row r="90" spans="1:18" x14ac:dyDescent="0.25">
      <c r="A90" s="12" t="s">
        <v>85</v>
      </c>
      <c r="B90" s="5">
        <f>AVERAGE(B65:B88)</f>
        <v>7393929.854458333</v>
      </c>
      <c r="C90" s="3">
        <f>AVERAGE(C65:C88)</f>
        <v>9623615</v>
      </c>
    </row>
  </sheetData>
  <mergeCells count="30">
    <mergeCell ref="A62:A64"/>
    <mergeCell ref="B62:B64"/>
    <mergeCell ref="C62:C64"/>
    <mergeCell ref="N31:N32"/>
    <mergeCell ref="O31:O32"/>
    <mergeCell ref="P7:P9"/>
    <mergeCell ref="Q7:Q9"/>
    <mergeCell ref="R7:R9"/>
    <mergeCell ref="P31:P32"/>
    <mergeCell ref="K3:K4"/>
    <mergeCell ref="L3:L4"/>
    <mergeCell ref="M3:M4"/>
    <mergeCell ref="N3:N4"/>
    <mergeCell ref="K31:K32"/>
    <mergeCell ref="L31:L32"/>
    <mergeCell ref="J3:J4"/>
    <mergeCell ref="F31:F32"/>
    <mergeCell ref="A3:A4"/>
    <mergeCell ref="B3:B4"/>
    <mergeCell ref="C3:C4"/>
    <mergeCell ref="D3:D4"/>
    <mergeCell ref="E3:E4"/>
    <mergeCell ref="A31:A32"/>
    <mergeCell ref="B31:B32"/>
    <mergeCell ref="C31:C32"/>
    <mergeCell ref="D31:D32"/>
    <mergeCell ref="E31:E32"/>
    <mergeCell ref="G31:G32"/>
    <mergeCell ref="H31:H32"/>
    <mergeCell ref="J31:J3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"/>
  <sheetViews>
    <sheetView topLeftCell="A75" zoomScale="90" zoomScaleNormal="90" workbookViewId="0">
      <selection activeCell="G59" sqref="G59"/>
    </sheetView>
  </sheetViews>
  <sheetFormatPr defaultRowHeight="15" x14ac:dyDescent="0.25"/>
  <cols>
    <col min="1" max="13" width="11.7109375" style="4" customWidth="1"/>
    <col min="14" max="14" width="14.5703125" style="4" customWidth="1"/>
    <col min="15" max="18" width="11.7109375" style="4" customWidth="1"/>
    <col min="19" max="16384" width="9.140625" style="4"/>
  </cols>
  <sheetData>
    <row r="1" spans="1:19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5">
      <c r="A3" s="32" t="s">
        <v>0</v>
      </c>
      <c r="B3" s="32" t="s">
        <v>45</v>
      </c>
      <c r="C3" s="32" t="s">
        <v>1</v>
      </c>
      <c r="D3" s="33" t="s">
        <v>26</v>
      </c>
      <c r="E3" s="32" t="s">
        <v>27</v>
      </c>
      <c r="F3" s="13"/>
      <c r="G3" s="13"/>
      <c r="H3" s="13"/>
      <c r="I3" s="13"/>
      <c r="J3" s="32" t="s">
        <v>1</v>
      </c>
      <c r="K3" s="33" t="s">
        <v>26</v>
      </c>
      <c r="L3" s="32" t="s">
        <v>30</v>
      </c>
      <c r="M3" s="32"/>
      <c r="N3" s="32" t="s">
        <v>81</v>
      </c>
      <c r="O3" s="13"/>
      <c r="P3" s="13"/>
      <c r="Q3" s="13"/>
      <c r="R3" s="13"/>
      <c r="S3" s="13"/>
    </row>
    <row r="4" spans="1:19" x14ac:dyDescent="0.25">
      <c r="A4" s="32"/>
      <c r="B4" s="32"/>
      <c r="C4" s="32"/>
      <c r="D4" s="33"/>
      <c r="E4" s="32"/>
      <c r="F4" s="13"/>
      <c r="G4" s="13"/>
      <c r="H4" s="13"/>
      <c r="I4" s="13"/>
      <c r="J4" s="32"/>
      <c r="K4" s="33"/>
      <c r="L4" s="32"/>
      <c r="M4" s="32"/>
      <c r="N4" s="32"/>
      <c r="O4" s="13"/>
      <c r="P4" s="13"/>
      <c r="Q4" s="13"/>
      <c r="R4" s="13"/>
      <c r="S4" s="13"/>
    </row>
    <row r="5" spans="1:19" x14ac:dyDescent="0.25">
      <c r="A5" s="12" t="s">
        <v>3</v>
      </c>
      <c r="B5" s="12" t="s">
        <v>58</v>
      </c>
      <c r="C5" s="12">
        <v>73.8</v>
      </c>
      <c r="D5" s="5">
        <v>4.2</v>
      </c>
      <c r="E5" s="5">
        <v>0.6</v>
      </c>
      <c r="F5" s="13"/>
      <c r="G5" s="13"/>
      <c r="H5" s="13"/>
      <c r="I5" s="13"/>
      <c r="J5" s="12">
        <v>73.8</v>
      </c>
      <c r="K5" s="5">
        <v>4.2</v>
      </c>
      <c r="L5" s="5">
        <v>975.5</v>
      </c>
      <c r="M5" s="5">
        <f>L5*K5</f>
        <v>4097.1000000000004</v>
      </c>
      <c r="N5" s="5">
        <v>308.39999999999998</v>
      </c>
      <c r="O5" s="13"/>
      <c r="P5" s="13"/>
      <c r="Q5" s="13"/>
      <c r="R5" s="13"/>
      <c r="S5" s="13"/>
    </row>
    <row r="6" spans="1:19" x14ac:dyDescent="0.25">
      <c r="A6" s="12" t="s">
        <v>4</v>
      </c>
      <c r="B6" s="12" t="s">
        <v>35</v>
      </c>
      <c r="C6" s="12">
        <v>71.5</v>
      </c>
      <c r="D6" s="5">
        <v>6.1</v>
      </c>
      <c r="E6" s="5">
        <v>0.9</v>
      </c>
      <c r="F6" s="13"/>
      <c r="G6" s="13"/>
      <c r="H6" s="13"/>
      <c r="I6" s="13"/>
      <c r="J6" s="12">
        <v>71.5</v>
      </c>
      <c r="K6" s="5">
        <v>6.1</v>
      </c>
      <c r="L6" s="5">
        <v>976.8</v>
      </c>
      <c r="M6" s="5">
        <f t="shared" ref="M6:M28" si="0">L6*K6</f>
        <v>5958.48</v>
      </c>
      <c r="N6" s="5">
        <v>298.8</v>
      </c>
      <c r="O6" s="13"/>
      <c r="P6" s="13"/>
      <c r="Q6" s="13"/>
      <c r="R6" s="13"/>
      <c r="S6" s="13"/>
    </row>
    <row r="7" spans="1:19" x14ac:dyDescent="0.25">
      <c r="A7" s="12" t="s">
        <v>5</v>
      </c>
      <c r="B7" s="12" t="s">
        <v>79</v>
      </c>
      <c r="C7" s="12">
        <v>72</v>
      </c>
      <c r="D7" s="5">
        <v>3.5</v>
      </c>
      <c r="E7" s="5">
        <v>0.4</v>
      </c>
      <c r="F7" s="13"/>
      <c r="G7" s="13"/>
      <c r="H7" s="13"/>
      <c r="I7" s="13"/>
      <c r="J7" s="12">
        <v>72</v>
      </c>
      <c r="K7" s="5">
        <v>3.5</v>
      </c>
      <c r="L7" s="5">
        <v>976.5</v>
      </c>
      <c r="M7" s="5">
        <f t="shared" si="0"/>
        <v>3417.75</v>
      </c>
      <c r="N7" s="5">
        <v>300.89999999999998</v>
      </c>
      <c r="O7" s="13"/>
      <c r="P7" s="32" t="s">
        <v>47</v>
      </c>
      <c r="Q7" s="32" t="s">
        <v>48</v>
      </c>
      <c r="R7" s="32" t="s">
        <v>49</v>
      </c>
      <c r="S7" s="13"/>
    </row>
    <row r="8" spans="1:19" x14ac:dyDescent="0.25">
      <c r="A8" s="12" t="s">
        <v>6</v>
      </c>
      <c r="B8" s="12" t="s">
        <v>80</v>
      </c>
      <c r="C8" s="12">
        <v>77.7</v>
      </c>
      <c r="D8" s="5">
        <v>2.4</v>
      </c>
      <c r="E8" s="5">
        <v>0.3</v>
      </c>
      <c r="F8" s="13"/>
      <c r="G8" s="13"/>
      <c r="H8" s="13"/>
      <c r="I8" s="13"/>
      <c r="J8" s="12">
        <v>77.7</v>
      </c>
      <c r="K8" s="5">
        <v>2.4</v>
      </c>
      <c r="L8" s="5">
        <v>973.1</v>
      </c>
      <c r="M8" s="5">
        <f t="shared" si="0"/>
        <v>2335.44</v>
      </c>
      <c r="N8" s="5">
        <v>324.8</v>
      </c>
      <c r="O8" s="13"/>
      <c r="P8" s="32"/>
      <c r="Q8" s="32"/>
      <c r="R8" s="32"/>
      <c r="S8" s="13"/>
    </row>
    <row r="9" spans="1:19" x14ac:dyDescent="0.25">
      <c r="A9" s="12" t="s">
        <v>7</v>
      </c>
      <c r="B9" s="12" t="s">
        <v>55</v>
      </c>
      <c r="C9" s="9">
        <v>74.900000000000006</v>
      </c>
      <c r="D9" s="5">
        <v>4.8</v>
      </c>
      <c r="E9" s="5">
        <v>0.7</v>
      </c>
      <c r="F9" s="13"/>
      <c r="G9" s="13"/>
      <c r="H9" s="13"/>
      <c r="I9" s="13"/>
      <c r="J9" s="9">
        <v>74.900000000000006</v>
      </c>
      <c r="K9" s="5">
        <v>4.8</v>
      </c>
      <c r="L9" s="5">
        <v>974.8</v>
      </c>
      <c r="M9" s="5">
        <f t="shared" si="0"/>
        <v>4679.04</v>
      </c>
      <c r="N9" s="5">
        <v>313</v>
      </c>
      <c r="O9" s="13"/>
      <c r="P9" s="32"/>
      <c r="Q9" s="32"/>
      <c r="R9" s="32"/>
      <c r="S9" s="13"/>
    </row>
    <row r="10" spans="1:19" x14ac:dyDescent="0.25">
      <c r="A10" s="12" t="s">
        <v>8</v>
      </c>
      <c r="B10" s="12" t="s">
        <v>41</v>
      </c>
      <c r="C10" s="10">
        <v>74.8</v>
      </c>
      <c r="D10" s="5">
        <v>4.0999999999999996</v>
      </c>
      <c r="E10" s="5">
        <v>0.5</v>
      </c>
      <c r="F10" s="13"/>
      <c r="G10" s="13"/>
      <c r="H10" s="13"/>
      <c r="I10" s="13"/>
      <c r="J10" s="10">
        <v>74.8</v>
      </c>
      <c r="K10" s="5">
        <v>4.0999999999999996</v>
      </c>
      <c r="L10" s="5">
        <v>974.9</v>
      </c>
      <c r="M10" s="5">
        <f t="shared" si="0"/>
        <v>3997.0899999999997</v>
      </c>
      <c r="N10" s="5">
        <v>312.60000000000002</v>
      </c>
      <c r="O10" s="13"/>
      <c r="P10" s="5">
        <v>5526</v>
      </c>
      <c r="Q10" s="5">
        <v>4.1840000000000002</v>
      </c>
      <c r="R10" s="5">
        <f>P10*Q10</f>
        <v>23120.784</v>
      </c>
      <c r="S10" s="13"/>
    </row>
    <row r="11" spans="1:19" x14ac:dyDescent="0.25">
      <c r="A11" s="12" t="s">
        <v>9</v>
      </c>
      <c r="B11" s="12" t="s">
        <v>39</v>
      </c>
      <c r="C11" s="12">
        <v>75.2</v>
      </c>
      <c r="D11" s="5">
        <v>4</v>
      </c>
      <c r="E11" s="5">
        <v>0.6</v>
      </c>
      <c r="F11" s="13"/>
      <c r="G11" s="13"/>
      <c r="H11" s="13"/>
      <c r="I11" s="13"/>
      <c r="J11" s="12">
        <v>75.2</v>
      </c>
      <c r="K11" s="5">
        <v>4</v>
      </c>
      <c r="L11" s="5">
        <v>974.6</v>
      </c>
      <c r="M11" s="5">
        <f t="shared" si="0"/>
        <v>3898.4</v>
      </c>
      <c r="N11" s="5">
        <v>314.3</v>
      </c>
      <c r="O11" s="13"/>
      <c r="P11" s="13"/>
      <c r="Q11" s="13"/>
      <c r="R11" s="13"/>
      <c r="S11" s="13"/>
    </row>
    <row r="12" spans="1:19" x14ac:dyDescent="0.25">
      <c r="A12" s="12" t="s">
        <v>10</v>
      </c>
      <c r="B12" s="12" t="s">
        <v>37</v>
      </c>
      <c r="C12" s="12">
        <v>72</v>
      </c>
      <c r="D12" s="5">
        <v>3.6</v>
      </c>
      <c r="E12" s="5">
        <v>0.4</v>
      </c>
      <c r="F12" s="13"/>
      <c r="G12" s="13"/>
      <c r="H12" s="13"/>
      <c r="I12" s="13"/>
      <c r="J12" s="12">
        <v>72</v>
      </c>
      <c r="K12" s="5">
        <v>3.6</v>
      </c>
      <c r="L12" s="5">
        <v>976.5</v>
      </c>
      <c r="M12" s="5">
        <f t="shared" si="0"/>
        <v>3515.4</v>
      </c>
      <c r="N12" s="5">
        <v>300.89999999999998</v>
      </c>
      <c r="O12" s="13"/>
      <c r="P12" s="13"/>
      <c r="Q12" s="13"/>
      <c r="R12" s="13"/>
      <c r="S12" s="13"/>
    </row>
    <row r="13" spans="1:19" x14ac:dyDescent="0.25">
      <c r="A13" s="12" t="s">
        <v>11</v>
      </c>
      <c r="B13" s="12" t="s">
        <v>41</v>
      </c>
      <c r="C13" s="12">
        <v>71.099999999999994</v>
      </c>
      <c r="D13" s="5">
        <v>4.5999999999999996</v>
      </c>
      <c r="E13" s="5">
        <v>0.6</v>
      </c>
      <c r="F13" s="13"/>
      <c r="G13" s="13"/>
      <c r="H13" s="13"/>
      <c r="I13" s="13"/>
      <c r="J13" s="12">
        <v>71.099999999999994</v>
      </c>
      <c r="K13" s="5">
        <v>4.5999999999999996</v>
      </c>
      <c r="L13" s="5">
        <v>977.1</v>
      </c>
      <c r="M13" s="5">
        <f t="shared" si="0"/>
        <v>4494.66</v>
      </c>
      <c r="N13" s="5">
        <v>297.10000000000002</v>
      </c>
      <c r="O13" s="13"/>
      <c r="P13" s="13"/>
      <c r="Q13" s="13"/>
      <c r="R13" s="13"/>
      <c r="S13" s="13"/>
    </row>
    <row r="14" spans="1:19" x14ac:dyDescent="0.25">
      <c r="A14" s="12" t="s">
        <v>12</v>
      </c>
      <c r="B14" s="12" t="s">
        <v>32</v>
      </c>
      <c r="C14" s="11">
        <v>74.8</v>
      </c>
      <c r="D14" s="5">
        <v>4.3</v>
      </c>
      <c r="E14" s="5">
        <v>0.6</v>
      </c>
      <c r="F14" s="13"/>
      <c r="G14" s="13"/>
      <c r="H14" s="13"/>
      <c r="I14" s="13"/>
      <c r="J14" s="11">
        <v>74.8</v>
      </c>
      <c r="K14" s="5">
        <v>4.3</v>
      </c>
      <c r="L14" s="5">
        <v>974.9</v>
      </c>
      <c r="M14" s="5">
        <f t="shared" si="0"/>
        <v>4192.07</v>
      </c>
      <c r="N14" s="5">
        <v>312.60000000000002</v>
      </c>
      <c r="O14" s="13"/>
      <c r="P14" s="13"/>
      <c r="Q14" s="13"/>
      <c r="R14" s="13"/>
      <c r="S14" s="13"/>
    </row>
    <row r="15" spans="1:19" x14ac:dyDescent="0.25">
      <c r="A15" s="12" t="s">
        <v>13</v>
      </c>
      <c r="B15" s="12" t="s">
        <v>32</v>
      </c>
      <c r="C15" s="9">
        <v>73</v>
      </c>
      <c r="D15" s="5">
        <v>5</v>
      </c>
      <c r="E15" s="5">
        <v>0.7</v>
      </c>
      <c r="F15" s="13"/>
      <c r="G15" s="13"/>
      <c r="H15" s="13"/>
      <c r="I15" s="13"/>
      <c r="J15" s="9">
        <v>73</v>
      </c>
      <c r="K15" s="5">
        <v>5</v>
      </c>
      <c r="L15" s="5">
        <v>975.9</v>
      </c>
      <c r="M15" s="5">
        <f t="shared" si="0"/>
        <v>4879.5</v>
      </c>
      <c r="N15" s="5">
        <v>305.10000000000002</v>
      </c>
      <c r="O15" s="13"/>
      <c r="P15" s="13"/>
      <c r="Q15" s="13"/>
      <c r="R15" s="13"/>
      <c r="S15" s="13"/>
    </row>
    <row r="16" spans="1:19" x14ac:dyDescent="0.25">
      <c r="A16" s="12" t="s">
        <v>14</v>
      </c>
      <c r="B16" s="12" t="s">
        <v>32</v>
      </c>
      <c r="C16" s="9">
        <v>73.099999999999994</v>
      </c>
      <c r="D16" s="5">
        <v>4.3</v>
      </c>
      <c r="E16" s="5">
        <v>0.6</v>
      </c>
      <c r="F16" s="13"/>
      <c r="G16" s="13"/>
      <c r="H16" s="13"/>
      <c r="I16" s="13"/>
      <c r="J16" s="9">
        <v>73.099999999999994</v>
      </c>
      <c r="K16" s="5">
        <v>4.3</v>
      </c>
      <c r="L16" s="5">
        <v>975.9</v>
      </c>
      <c r="M16" s="5">
        <f t="shared" si="0"/>
        <v>4196.37</v>
      </c>
      <c r="N16" s="5">
        <v>305.5</v>
      </c>
      <c r="O16" s="13"/>
      <c r="P16" s="13"/>
      <c r="Q16" s="13"/>
      <c r="R16" s="13"/>
      <c r="S16" s="13"/>
    </row>
    <row r="17" spans="1:19" x14ac:dyDescent="0.25">
      <c r="A17" s="12" t="s">
        <v>15</v>
      </c>
      <c r="B17" s="12" t="s">
        <v>40</v>
      </c>
      <c r="C17" s="9">
        <v>72.099999999999994</v>
      </c>
      <c r="D17" s="5">
        <v>4.8</v>
      </c>
      <c r="E17" s="5">
        <v>0.6</v>
      </c>
      <c r="F17" s="13"/>
      <c r="G17" s="13"/>
      <c r="H17" s="13"/>
      <c r="I17" s="13"/>
      <c r="J17" s="9">
        <v>72.099999999999994</v>
      </c>
      <c r="K17" s="5">
        <v>4.8</v>
      </c>
      <c r="L17" s="5">
        <v>976.5</v>
      </c>
      <c r="M17" s="5">
        <f t="shared" si="0"/>
        <v>4687.2</v>
      </c>
      <c r="N17" s="5">
        <v>301.3</v>
      </c>
      <c r="O17" s="13"/>
      <c r="P17" s="13"/>
      <c r="Q17" s="13"/>
      <c r="R17" s="13"/>
      <c r="S17" s="13"/>
    </row>
    <row r="18" spans="1:19" x14ac:dyDescent="0.25">
      <c r="A18" s="12" t="s">
        <v>16</v>
      </c>
      <c r="B18" s="12" t="s">
        <v>44</v>
      </c>
      <c r="C18" s="9">
        <v>72.2</v>
      </c>
      <c r="D18" s="5">
        <v>4.4000000000000004</v>
      </c>
      <c r="E18" s="5">
        <v>0.6</v>
      </c>
      <c r="F18" s="13"/>
      <c r="G18" s="13"/>
      <c r="H18" s="13"/>
      <c r="I18" s="13"/>
      <c r="J18" s="9">
        <v>72.2</v>
      </c>
      <c r="K18" s="5">
        <v>4.4000000000000004</v>
      </c>
      <c r="L18" s="5">
        <v>976.4</v>
      </c>
      <c r="M18" s="5">
        <f t="shared" si="0"/>
        <v>4296.16</v>
      </c>
      <c r="N18" s="5">
        <v>301.7</v>
      </c>
      <c r="O18" s="13"/>
      <c r="P18" s="13"/>
      <c r="Q18" s="13"/>
      <c r="R18" s="13"/>
      <c r="S18" s="13"/>
    </row>
    <row r="19" spans="1:19" x14ac:dyDescent="0.25">
      <c r="A19" s="12" t="s">
        <v>17</v>
      </c>
      <c r="B19" s="12" t="s">
        <v>44</v>
      </c>
      <c r="C19" s="9">
        <v>72.599999999999994</v>
      </c>
      <c r="D19" s="5">
        <v>4.5999999999999996</v>
      </c>
      <c r="E19" s="5">
        <v>0.6</v>
      </c>
      <c r="F19" s="13"/>
      <c r="G19" s="13"/>
      <c r="H19" s="13"/>
      <c r="I19" s="13"/>
      <c r="J19" s="9">
        <v>72.599999999999994</v>
      </c>
      <c r="K19" s="5">
        <v>4.5999999999999996</v>
      </c>
      <c r="L19" s="5">
        <v>976.2</v>
      </c>
      <c r="M19" s="5">
        <f t="shared" si="0"/>
        <v>4490.5199999999995</v>
      </c>
      <c r="N19" s="5">
        <v>303.39999999999998</v>
      </c>
      <c r="O19" s="13"/>
      <c r="P19" s="13"/>
      <c r="Q19" s="13"/>
      <c r="R19" s="13"/>
      <c r="S19" s="13"/>
    </row>
    <row r="20" spans="1:19" x14ac:dyDescent="0.25">
      <c r="A20" s="12" t="s">
        <v>18</v>
      </c>
      <c r="B20" s="12" t="s">
        <v>80</v>
      </c>
      <c r="C20" s="9">
        <v>71.900000000000006</v>
      </c>
      <c r="D20" s="5">
        <v>4.2</v>
      </c>
      <c r="E20" s="5">
        <v>0.6</v>
      </c>
      <c r="F20" s="13"/>
      <c r="G20" s="13"/>
      <c r="H20" s="13"/>
      <c r="I20" s="13"/>
      <c r="J20" s="9">
        <v>71.900000000000006</v>
      </c>
      <c r="K20" s="5">
        <v>4.2</v>
      </c>
      <c r="L20" s="5">
        <v>976.6</v>
      </c>
      <c r="M20" s="5">
        <f t="shared" si="0"/>
        <v>4101.72</v>
      </c>
      <c r="N20" s="5">
        <v>300.5</v>
      </c>
      <c r="O20" s="13"/>
      <c r="P20" s="13"/>
      <c r="Q20" s="13"/>
      <c r="R20" s="13"/>
      <c r="S20" s="13"/>
    </row>
    <row r="21" spans="1:19" x14ac:dyDescent="0.25">
      <c r="A21" s="12" t="s">
        <v>19</v>
      </c>
      <c r="B21" s="12" t="s">
        <v>56</v>
      </c>
      <c r="C21" s="12">
        <v>71.400000000000006</v>
      </c>
      <c r="D21" s="5">
        <v>4.4000000000000004</v>
      </c>
      <c r="E21" s="5">
        <v>0.5</v>
      </c>
      <c r="F21" s="13"/>
      <c r="G21" s="13"/>
      <c r="H21" s="13"/>
      <c r="I21" s="13"/>
      <c r="J21" s="12">
        <v>71.400000000000006</v>
      </c>
      <c r="K21" s="5">
        <v>4.4000000000000004</v>
      </c>
      <c r="L21" s="5">
        <v>976.9</v>
      </c>
      <c r="M21" s="5">
        <f t="shared" si="0"/>
        <v>4298.3600000000006</v>
      </c>
      <c r="N21" s="5">
        <v>298.39999999999998</v>
      </c>
      <c r="O21" s="13"/>
      <c r="P21" s="13"/>
      <c r="Q21" s="13"/>
      <c r="R21" s="13"/>
      <c r="S21" s="13"/>
    </row>
    <row r="22" spans="1:19" x14ac:dyDescent="0.25">
      <c r="A22" s="12" t="s">
        <v>20</v>
      </c>
      <c r="B22" s="12" t="s">
        <v>33</v>
      </c>
      <c r="C22" s="11">
        <v>73.900000000000006</v>
      </c>
      <c r="D22" s="5">
        <v>5.4</v>
      </c>
      <c r="E22" s="5">
        <v>0.8</v>
      </c>
      <c r="F22" s="13"/>
      <c r="G22" s="13"/>
      <c r="H22" s="13"/>
      <c r="I22" s="13"/>
      <c r="J22" s="11">
        <v>73.900000000000006</v>
      </c>
      <c r="K22" s="5">
        <v>5.4</v>
      </c>
      <c r="L22" s="5">
        <v>975.4</v>
      </c>
      <c r="M22" s="5">
        <f t="shared" si="0"/>
        <v>5267.16</v>
      </c>
      <c r="N22" s="5">
        <v>308.89999999999998</v>
      </c>
      <c r="O22" s="13"/>
      <c r="P22" s="13"/>
      <c r="Q22" s="13"/>
      <c r="R22" s="13"/>
      <c r="S22" s="13"/>
    </row>
    <row r="23" spans="1:19" x14ac:dyDescent="0.25">
      <c r="A23" s="12" t="s">
        <v>21</v>
      </c>
      <c r="B23" s="12" t="s">
        <v>42</v>
      </c>
      <c r="C23" s="12" t="s">
        <v>74</v>
      </c>
      <c r="D23" s="5">
        <v>3.4</v>
      </c>
      <c r="E23" s="5">
        <v>0.4</v>
      </c>
      <c r="F23" s="13"/>
      <c r="G23" s="13"/>
      <c r="H23" s="13"/>
      <c r="I23" s="13"/>
      <c r="J23" s="12" t="s">
        <v>74</v>
      </c>
      <c r="K23" s="5">
        <v>3.4</v>
      </c>
      <c r="L23" s="5">
        <v>974.9</v>
      </c>
      <c r="M23" s="5">
        <f t="shared" si="0"/>
        <v>3314.66</v>
      </c>
      <c r="N23" s="5">
        <v>312.60000000000002</v>
      </c>
      <c r="O23" s="13"/>
      <c r="P23" s="13"/>
      <c r="Q23" s="13"/>
      <c r="R23" s="13"/>
      <c r="S23" s="13"/>
    </row>
    <row r="24" spans="1:19" x14ac:dyDescent="0.25">
      <c r="A24" s="12" t="s">
        <v>22</v>
      </c>
      <c r="B24" s="12" t="s">
        <v>36</v>
      </c>
      <c r="C24" s="9">
        <v>73.599999999999994</v>
      </c>
      <c r="D24" s="5">
        <v>4.5</v>
      </c>
      <c r="E24" s="5">
        <v>0.7</v>
      </c>
      <c r="F24" s="13"/>
      <c r="G24" s="13"/>
      <c r="H24" s="13"/>
      <c r="I24" s="13"/>
      <c r="J24" s="9">
        <v>73.599999999999994</v>
      </c>
      <c r="K24" s="5">
        <v>4.5</v>
      </c>
      <c r="L24" s="5">
        <v>975.6</v>
      </c>
      <c r="M24" s="5">
        <f t="shared" si="0"/>
        <v>4390.2</v>
      </c>
      <c r="N24" s="5">
        <v>307.60000000000002</v>
      </c>
      <c r="O24" s="13"/>
      <c r="P24" s="13"/>
      <c r="Q24" s="13"/>
      <c r="R24" s="13"/>
      <c r="S24" s="13"/>
    </row>
    <row r="25" spans="1:19" x14ac:dyDescent="0.25">
      <c r="A25" s="12" t="s">
        <v>23</v>
      </c>
      <c r="B25" s="12" t="s">
        <v>38</v>
      </c>
      <c r="C25" s="12">
        <v>71.599999999999994</v>
      </c>
      <c r="D25" s="5">
        <v>4.5999999999999996</v>
      </c>
      <c r="E25" s="5">
        <v>0.7</v>
      </c>
      <c r="F25" s="13"/>
      <c r="G25" s="13"/>
      <c r="H25" s="13"/>
      <c r="I25" s="13"/>
      <c r="J25" s="12">
        <v>71.599999999999994</v>
      </c>
      <c r="K25" s="5">
        <v>4.5999999999999996</v>
      </c>
      <c r="L25" s="5">
        <v>976.8</v>
      </c>
      <c r="M25" s="5">
        <f t="shared" si="0"/>
        <v>4493.28</v>
      </c>
      <c r="N25" s="5">
        <v>299.2</v>
      </c>
      <c r="O25" s="13"/>
      <c r="P25" s="13"/>
      <c r="Q25" s="13"/>
      <c r="R25" s="13"/>
      <c r="S25" s="13"/>
    </row>
    <row r="26" spans="1:19" x14ac:dyDescent="0.25">
      <c r="A26" s="12" t="s">
        <v>24</v>
      </c>
      <c r="B26" s="12" t="s">
        <v>44</v>
      </c>
      <c r="C26" s="11">
        <v>74</v>
      </c>
      <c r="D26" s="5">
        <v>3.9</v>
      </c>
      <c r="E26" s="5">
        <v>0.7</v>
      </c>
      <c r="F26" s="13"/>
      <c r="G26" s="13"/>
      <c r="H26" s="13"/>
      <c r="I26" s="13"/>
      <c r="J26" s="11">
        <v>74</v>
      </c>
      <c r="K26" s="5">
        <v>3.9</v>
      </c>
      <c r="L26" s="5">
        <v>975.4</v>
      </c>
      <c r="M26" s="5">
        <f t="shared" si="0"/>
        <v>3804.06</v>
      </c>
      <c r="N26" s="5">
        <v>309.3</v>
      </c>
      <c r="O26" s="13"/>
      <c r="P26" s="13"/>
      <c r="Q26" s="13"/>
      <c r="R26" s="13"/>
      <c r="S26" s="13"/>
    </row>
    <row r="27" spans="1:19" x14ac:dyDescent="0.25">
      <c r="A27" s="12" t="s">
        <v>25</v>
      </c>
      <c r="B27" s="12" t="s">
        <v>39</v>
      </c>
      <c r="C27" s="12">
        <v>71.599999999999994</v>
      </c>
      <c r="D27" s="5">
        <v>5.0999999999999996</v>
      </c>
      <c r="E27" s="5">
        <v>0.6</v>
      </c>
      <c r="F27" s="13"/>
      <c r="G27" s="13"/>
      <c r="H27" s="13"/>
      <c r="I27" s="13"/>
      <c r="J27" s="12">
        <v>71.599999999999994</v>
      </c>
      <c r="K27" s="5">
        <v>5.0999999999999996</v>
      </c>
      <c r="L27" s="5">
        <v>976.8</v>
      </c>
      <c r="M27" s="5">
        <f t="shared" si="0"/>
        <v>4981.6799999999994</v>
      </c>
      <c r="N27" s="5">
        <v>299.2</v>
      </c>
      <c r="O27" s="13"/>
      <c r="P27" s="13"/>
      <c r="Q27" s="13"/>
      <c r="R27" s="13"/>
      <c r="S27" s="13"/>
    </row>
    <row r="28" spans="1:19" x14ac:dyDescent="0.25">
      <c r="A28" s="12" t="s">
        <v>2</v>
      </c>
      <c r="B28" s="12" t="s">
        <v>36</v>
      </c>
      <c r="C28" s="1">
        <v>72.900000000000006</v>
      </c>
      <c r="D28" s="5">
        <v>3.3</v>
      </c>
      <c r="E28" s="5">
        <v>0.4</v>
      </c>
      <c r="F28" s="13"/>
      <c r="G28" s="13"/>
      <c r="H28" s="13"/>
      <c r="I28" s="13"/>
      <c r="J28" s="1">
        <v>72.900000000000006</v>
      </c>
      <c r="K28" s="5">
        <v>3.3</v>
      </c>
      <c r="L28" s="5">
        <v>976</v>
      </c>
      <c r="M28" s="5">
        <f t="shared" si="0"/>
        <v>3220.7999999999997</v>
      </c>
      <c r="N28" s="5">
        <v>304.7</v>
      </c>
      <c r="O28" s="13"/>
      <c r="P28" s="13"/>
      <c r="Q28" s="13"/>
      <c r="R28" s="13"/>
      <c r="S28" s="13"/>
    </row>
    <row r="29" spans="1:19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</row>
    <row r="30" spans="1:19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spans="1:19" ht="15" customHeight="1" x14ac:dyDescent="0.25">
      <c r="A31" s="32" t="s">
        <v>0</v>
      </c>
      <c r="B31" s="34"/>
      <c r="C31" s="34" t="s">
        <v>81</v>
      </c>
      <c r="D31" s="34" t="s">
        <v>82</v>
      </c>
      <c r="E31" s="35"/>
      <c r="F31" s="35" t="s">
        <v>28</v>
      </c>
      <c r="G31" s="32" t="s">
        <v>29</v>
      </c>
      <c r="H31" s="32" t="s">
        <v>53</v>
      </c>
      <c r="I31" s="13"/>
      <c r="J31" s="32" t="s">
        <v>45</v>
      </c>
      <c r="K31" s="32" t="s">
        <v>46</v>
      </c>
      <c r="L31" s="32" t="s">
        <v>82</v>
      </c>
      <c r="M31" s="13"/>
      <c r="N31" s="37" t="s">
        <v>50</v>
      </c>
      <c r="O31" s="37" t="s">
        <v>51</v>
      </c>
      <c r="P31" s="37" t="s">
        <v>52</v>
      </c>
      <c r="Q31" s="13"/>
      <c r="R31" s="13"/>
      <c r="S31" s="13"/>
    </row>
    <row r="32" spans="1:19" x14ac:dyDescent="0.25">
      <c r="A32" s="32"/>
      <c r="B32" s="34"/>
      <c r="C32" s="34"/>
      <c r="D32" s="34"/>
      <c r="E32" s="35"/>
      <c r="F32" s="35"/>
      <c r="G32" s="32"/>
      <c r="H32" s="32"/>
      <c r="I32" s="13"/>
      <c r="J32" s="32"/>
      <c r="K32" s="32"/>
      <c r="L32" s="32"/>
      <c r="M32" s="13"/>
      <c r="N32" s="38"/>
      <c r="O32" s="38"/>
      <c r="P32" s="38"/>
      <c r="Q32" s="13"/>
      <c r="R32" s="13"/>
      <c r="S32" s="13"/>
    </row>
    <row r="33" spans="1:19" x14ac:dyDescent="0.25">
      <c r="A33" s="12" t="s">
        <v>3</v>
      </c>
      <c r="B33" s="5">
        <f t="shared" ref="B33:B56" si="1">M5</f>
        <v>4097.1000000000004</v>
      </c>
      <c r="C33" s="5">
        <f t="shared" ref="C33:C56" si="2">N5</f>
        <v>308.39999999999998</v>
      </c>
      <c r="D33" s="5">
        <f>L33</f>
        <v>2590.3000000000002</v>
      </c>
      <c r="E33" s="5">
        <f t="shared" ref="E33:E56" si="3">P33</f>
        <v>600</v>
      </c>
      <c r="F33" s="5">
        <v>23120.7</v>
      </c>
      <c r="G33" s="5">
        <f>(B33*(D33-C33))/(E33*F33)</f>
        <v>0.67393954984061921</v>
      </c>
      <c r="H33" s="20">
        <f>G33</f>
        <v>0.67393954984061921</v>
      </c>
      <c r="I33" s="13"/>
      <c r="J33" s="12" t="s">
        <v>58</v>
      </c>
      <c r="K33" s="5">
        <v>90</v>
      </c>
      <c r="L33" s="5">
        <v>2590.3000000000002</v>
      </c>
      <c r="M33" s="13"/>
      <c r="N33" s="5">
        <v>0.6</v>
      </c>
      <c r="O33" s="5">
        <v>1000</v>
      </c>
      <c r="P33" s="5">
        <f>O33*N33</f>
        <v>600</v>
      </c>
      <c r="Q33" s="13"/>
      <c r="R33" s="13"/>
      <c r="S33" s="13"/>
    </row>
    <row r="34" spans="1:19" x14ac:dyDescent="0.25">
      <c r="A34" s="12" t="s">
        <v>4</v>
      </c>
      <c r="B34" s="5">
        <f t="shared" si="1"/>
        <v>5958.48</v>
      </c>
      <c r="C34" s="5">
        <f t="shared" si="2"/>
        <v>298.8</v>
      </c>
      <c r="D34" s="5">
        <f t="shared" ref="D34:D56" si="4">L34</f>
        <v>2587.6</v>
      </c>
      <c r="E34" s="5">
        <f t="shared" si="3"/>
        <v>900</v>
      </c>
      <c r="F34" s="5">
        <v>23120.7</v>
      </c>
      <c r="G34" s="5">
        <f t="shared" ref="G34:G56" si="5">(B34*(D34-C34))/(E34*F34)</f>
        <v>0.6553900484558568</v>
      </c>
      <c r="H34" s="20">
        <f t="shared" ref="H34:H58" si="6">G34</f>
        <v>0.6553900484558568</v>
      </c>
      <c r="I34" s="13"/>
      <c r="J34" s="12" t="s">
        <v>35</v>
      </c>
      <c r="K34" s="5">
        <v>90</v>
      </c>
      <c r="L34" s="5">
        <v>2587.6</v>
      </c>
      <c r="M34" s="13"/>
      <c r="N34" s="5">
        <v>0.9</v>
      </c>
      <c r="O34" s="5">
        <v>1000</v>
      </c>
      <c r="P34" s="5">
        <f t="shared" ref="P34:P56" si="7">O34*N34</f>
        <v>900</v>
      </c>
      <c r="Q34" s="13"/>
      <c r="R34" s="13"/>
      <c r="S34" s="13"/>
    </row>
    <row r="35" spans="1:19" x14ac:dyDescent="0.25">
      <c r="A35" s="12" t="s">
        <v>5</v>
      </c>
      <c r="B35" s="5">
        <f t="shared" si="1"/>
        <v>3417.75</v>
      </c>
      <c r="C35" s="5">
        <f t="shared" si="2"/>
        <v>300.89999999999998</v>
      </c>
      <c r="D35" s="5">
        <f t="shared" si="4"/>
        <v>2587.1999999999998</v>
      </c>
      <c r="E35" s="5">
        <f t="shared" si="3"/>
        <v>400</v>
      </c>
      <c r="F35" s="5">
        <v>23120.7</v>
      </c>
      <c r="G35" s="5">
        <f t="shared" si="5"/>
        <v>0.84491406239862976</v>
      </c>
      <c r="H35" s="20">
        <f t="shared" si="6"/>
        <v>0.84491406239862976</v>
      </c>
      <c r="I35" s="13"/>
      <c r="J35" s="12" t="s">
        <v>79</v>
      </c>
      <c r="K35" s="5">
        <v>90</v>
      </c>
      <c r="L35" s="5">
        <v>2587.1999999999998</v>
      </c>
      <c r="M35" s="13"/>
      <c r="N35" s="5">
        <v>0.4</v>
      </c>
      <c r="O35" s="5">
        <v>1000</v>
      </c>
      <c r="P35" s="5">
        <f t="shared" si="7"/>
        <v>400</v>
      </c>
      <c r="Q35" s="13"/>
      <c r="R35" s="13"/>
      <c r="S35" s="13"/>
    </row>
    <row r="36" spans="1:19" x14ac:dyDescent="0.25">
      <c r="A36" s="12" t="s">
        <v>6</v>
      </c>
      <c r="B36" s="5">
        <f t="shared" si="1"/>
        <v>2335.44</v>
      </c>
      <c r="C36" s="5">
        <f t="shared" si="2"/>
        <v>324.8</v>
      </c>
      <c r="D36" s="5">
        <f t="shared" si="4"/>
        <v>2594.1999999999998</v>
      </c>
      <c r="E36" s="5">
        <f t="shared" si="3"/>
        <v>300</v>
      </c>
      <c r="F36" s="5">
        <v>23120.7</v>
      </c>
      <c r="G36" s="5">
        <f t="shared" si="5"/>
        <v>0.76411289969594343</v>
      </c>
      <c r="H36" s="20">
        <f t="shared" si="6"/>
        <v>0.76411289969594343</v>
      </c>
      <c r="I36" s="13"/>
      <c r="J36" s="12" t="s">
        <v>80</v>
      </c>
      <c r="K36" s="5">
        <v>90</v>
      </c>
      <c r="L36" s="5">
        <v>2594.1999999999998</v>
      </c>
      <c r="M36" s="13"/>
      <c r="N36" s="5">
        <v>0.3</v>
      </c>
      <c r="O36" s="5">
        <v>1000</v>
      </c>
      <c r="P36" s="5">
        <f t="shared" si="7"/>
        <v>300</v>
      </c>
      <c r="Q36" s="13"/>
      <c r="R36" s="13"/>
      <c r="S36" s="13"/>
    </row>
    <row r="37" spans="1:19" x14ac:dyDescent="0.25">
      <c r="A37" s="12" t="s">
        <v>7</v>
      </c>
      <c r="B37" s="5">
        <f t="shared" si="1"/>
        <v>4679.04</v>
      </c>
      <c r="C37" s="5">
        <f t="shared" si="2"/>
        <v>313</v>
      </c>
      <c r="D37" s="5">
        <f t="shared" si="4"/>
        <v>2592.4</v>
      </c>
      <c r="E37" s="5">
        <f t="shared" si="3"/>
        <v>700</v>
      </c>
      <c r="F37" s="5">
        <v>23120.7</v>
      </c>
      <c r="G37" s="5">
        <f t="shared" si="5"/>
        <v>0.65898917889905706</v>
      </c>
      <c r="H37" s="20">
        <f t="shared" si="6"/>
        <v>0.65898917889905706</v>
      </c>
      <c r="I37" s="13"/>
      <c r="J37" s="12" t="s">
        <v>55</v>
      </c>
      <c r="K37" s="5">
        <v>90</v>
      </c>
      <c r="L37" s="5">
        <v>2592.4</v>
      </c>
      <c r="M37" s="13"/>
      <c r="N37" s="5">
        <v>0.7</v>
      </c>
      <c r="O37" s="5">
        <v>1000</v>
      </c>
      <c r="P37" s="5">
        <f t="shared" si="7"/>
        <v>700</v>
      </c>
      <c r="Q37" s="13"/>
      <c r="R37" s="13"/>
      <c r="S37" s="13"/>
    </row>
    <row r="38" spans="1:19" x14ac:dyDescent="0.25">
      <c r="A38" s="12" t="s">
        <v>8</v>
      </c>
      <c r="B38" s="5">
        <f t="shared" si="1"/>
        <v>3997.0899999999997</v>
      </c>
      <c r="C38" s="5">
        <f t="shared" si="2"/>
        <v>312.60000000000002</v>
      </c>
      <c r="D38" s="5">
        <f t="shared" si="4"/>
        <v>2593.1</v>
      </c>
      <c r="E38" s="5">
        <f t="shared" si="3"/>
        <v>500</v>
      </c>
      <c r="F38" s="5">
        <v>23120.7</v>
      </c>
      <c r="G38" s="5">
        <f t="shared" si="5"/>
        <v>0.78850240217640466</v>
      </c>
      <c r="H38" s="20">
        <f t="shared" si="6"/>
        <v>0.78850240217640466</v>
      </c>
      <c r="I38" s="13"/>
      <c r="J38" s="12" t="s">
        <v>41</v>
      </c>
      <c r="K38" s="5">
        <v>90</v>
      </c>
      <c r="L38" s="5">
        <v>2593.1</v>
      </c>
      <c r="M38" s="13"/>
      <c r="N38" s="5">
        <v>0.5</v>
      </c>
      <c r="O38" s="5">
        <v>1000</v>
      </c>
      <c r="P38" s="5">
        <f t="shared" si="7"/>
        <v>500</v>
      </c>
      <c r="Q38" s="13"/>
      <c r="R38" s="13"/>
      <c r="S38" s="13"/>
    </row>
    <row r="39" spans="1:19" x14ac:dyDescent="0.25">
      <c r="A39" s="12" t="s">
        <v>9</v>
      </c>
      <c r="B39" s="5">
        <f t="shared" si="1"/>
        <v>3898.4</v>
      </c>
      <c r="C39" s="5">
        <f t="shared" si="2"/>
        <v>314.3</v>
      </c>
      <c r="D39" s="5">
        <f t="shared" si="4"/>
        <v>2591</v>
      </c>
      <c r="E39" s="5">
        <f t="shared" si="3"/>
        <v>600</v>
      </c>
      <c r="F39" s="5">
        <v>23120.7</v>
      </c>
      <c r="G39" s="5">
        <f t="shared" si="5"/>
        <v>0.63979372596850437</v>
      </c>
      <c r="H39" s="20">
        <f t="shared" si="6"/>
        <v>0.63979372596850437</v>
      </c>
      <c r="I39" s="13"/>
      <c r="J39" s="12" t="s">
        <v>39</v>
      </c>
      <c r="K39" s="5">
        <v>90</v>
      </c>
      <c r="L39" s="5">
        <v>2591</v>
      </c>
      <c r="M39" s="13"/>
      <c r="N39" s="5">
        <v>0.6</v>
      </c>
      <c r="O39" s="5">
        <v>1000</v>
      </c>
      <c r="P39" s="5">
        <f t="shared" si="7"/>
        <v>600</v>
      </c>
      <c r="Q39" s="13"/>
      <c r="R39" s="13"/>
      <c r="S39" s="13"/>
    </row>
    <row r="40" spans="1:19" x14ac:dyDescent="0.25">
      <c r="A40" s="12" t="s">
        <v>10</v>
      </c>
      <c r="B40" s="5">
        <f t="shared" si="1"/>
        <v>3515.4</v>
      </c>
      <c r="C40" s="5">
        <f t="shared" si="2"/>
        <v>300.89999999999998</v>
      </c>
      <c r="D40" s="5">
        <f t="shared" si="4"/>
        <v>2588.8000000000002</v>
      </c>
      <c r="E40" s="5">
        <f t="shared" si="3"/>
        <v>400</v>
      </c>
      <c r="F40" s="5">
        <v>23120.7</v>
      </c>
      <c r="G40" s="5">
        <f t="shared" si="5"/>
        <v>0.86966264645966607</v>
      </c>
      <c r="H40" s="20">
        <f t="shared" si="6"/>
        <v>0.86966264645966607</v>
      </c>
      <c r="I40" s="13"/>
      <c r="J40" s="12" t="s">
        <v>37</v>
      </c>
      <c r="K40" s="5">
        <v>90</v>
      </c>
      <c r="L40" s="5">
        <v>2588.8000000000002</v>
      </c>
      <c r="M40" s="13"/>
      <c r="N40" s="5">
        <v>0.4</v>
      </c>
      <c r="O40" s="5">
        <v>1000</v>
      </c>
      <c r="P40" s="5">
        <f t="shared" si="7"/>
        <v>400</v>
      </c>
      <c r="Q40" s="13"/>
      <c r="R40" s="13"/>
      <c r="S40" s="13"/>
    </row>
    <row r="41" spans="1:19" x14ac:dyDescent="0.25">
      <c r="A41" s="12" t="s">
        <v>11</v>
      </c>
      <c r="B41" s="5">
        <f t="shared" si="1"/>
        <v>4494.66</v>
      </c>
      <c r="C41" s="5">
        <f t="shared" si="2"/>
        <v>297.10000000000002</v>
      </c>
      <c r="D41" s="5">
        <f t="shared" si="4"/>
        <v>2593.1</v>
      </c>
      <c r="E41" s="5">
        <f t="shared" si="3"/>
        <v>600</v>
      </c>
      <c r="F41" s="5">
        <v>23120.7</v>
      </c>
      <c r="G41" s="5">
        <f t="shared" si="5"/>
        <v>0.74390332472632748</v>
      </c>
      <c r="H41" s="20">
        <f t="shared" si="6"/>
        <v>0.74390332472632748</v>
      </c>
      <c r="I41" s="13"/>
      <c r="J41" s="12" t="s">
        <v>41</v>
      </c>
      <c r="K41" s="5">
        <v>90</v>
      </c>
      <c r="L41" s="5">
        <v>2593.1</v>
      </c>
      <c r="M41" s="13"/>
      <c r="N41" s="5">
        <v>0.6</v>
      </c>
      <c r="O41" s="5">
        <v>1000</v>
      </c>
      <c r="P41" s="5">
        <f t="shared" si="7"/>
        <v>600</v>
      </c>
      <c r="Q41" s="13"/>
      <c r="R41" s="13"/>
      <c r="S41" s="13"/>
    </row>
    <row r="42" spans="1:19" x14ac:dyDescent="0.25">
      <c r="A42" s="12" t="s">
        <v>12</v>
      </c>
      <c r="B42" s="5">
        <f t="shared" si="1"/>
        <v>4192.07</v>
      </c>
      <c r="C42" s="5">
        <f t="shared" si="2"/>
        <v>312.60000000000002</v>
      </c>
      <c r="D42" s="5">
        <f t="shared" si="4"/>
        <v>2593.8000000000002</v>
      </c>
      <c r="E42" s="5">
        <f t="shared" si="3"/>
        <v>600</v>
      </c>
      <c r="F42" s="5">
        <v>23120.7</v>
      </c>
      <c r="G42" s="5">
        <f t="shared" si="5"/>
        <v>0.68934980947808677</v>
      </c>
      <c r="H42" s="20">
        <f t="shared" si="6"/>
        <v>0.68934980947808677</v>
      </c>
      <c r="I42" s="13"/>
      <c r="J42" s="12" t="s">
        <v>32</v>
      </c>
      <c r="K42" s="5">
        <v>90</v>
      </c>
      <c r="L42" s="5">
        <v>2593.8000000000002</v>
      </c>
      <c r="M42" s="13"/>
      <c r="N42" s="5">
        <v>0.6</v>
      </c>
      <c r="O42" s="5">
        <v>1000</v>
      </c>
      <c r="P42" s="5">
        <f t="shared" si="7"/>
        <v>600</v>
      </c>
      <c r="Q42" s="13"/>
      <c r="R42" s="13"/>
      <c r="S42" s="13"/>
    </row>
    <row r="43" spans="1:19" x14ac:dyDescent="0.25">
      <c r="A43" s="12" t="s">
        <v>13</v>
      </c>
      <c r="B43" s="5">
        <f t="shared" si="1"/>
        <v>4879.5</v>
      </c>
      <c r="C43" s="5">
        <f t="shared" si="2"/>
        <v>305.10000000000002</v>
      </c>
      <c r="D43" s="5">
        <f t="shared" si="4"/>
        <v>2593.8000000000002</v>
      </c>
      <c r="E43" s="5">
        <f t="shared" si="3"/>
        <v>700</v>
      </c>
      <c r="F43" s="5">
        <v>23120.7</v>
      </c>
      <c r="G43" s="5">
        <f t="shared" si="5"/>
        <v>0.69002555224168338</v>
      </c>
      <c r="H43" s="20">
        <f t="shared" si="6"/>
        <v>0.69002555224168338</v>
      </c>
      <c r="I43" s="13"/>
      <c r="J43" s="12" t="s">
        <v>32</v>
      </c>
      <c r="K43" s="5">
        <v>90</v>
      </c>
      <c r="L43" s="5">
        <v>2593.8000000000002</v>
      </c>
      <c r="M43" s="13"/>
      <c r="N43" s="5">
        <v>0.7</v>
      </c>
      <c r="O43" s="5">
        <v>1000</v>
      </c>
      <c r="P43" s="5">
        <f t="shared" si="7"/>
        <v>700</v>
      </c>
      <c r="Q43" s="13"/>
      <c r="R43" s="13"/>
      <c r="S43" s="13"/>
    </row>
    <row r="44" spans="1:19" x14ac:dyDescent="0.25">
      <c r="A44" s="12" t="s">
        <v>14</v>
      </c>
      <c r="B44" s="5">
        <f t="shared" si="1"/>
        <v>4196.37</v>
      </c>
      <c r="C44" s="5">
        <f t="shared" si="2"/>
        <v>305.5</v>
      </c>
      <c r="D44" s="5">
        <f t="shared" si="4"/>
        <v>2593.8000000000002</v>
      </c>
      <c r="E44" s="5">
        <f t="shared" si="3"/>
        <v>600</v>
      </c>
      <c r="F44" s="5">
        <v>23120.7</v>
      </c>
      <c r="G44" s="5">
        <f t="shared" si="5"/>
        <v>0.69220463848412905</v>
      </c>
      <c r="H44" s="20">
        <f t="shared" si="6"/>
        <v>0.69220463848412905</v>
      </c>
      <c r="I44" s="13"/>
      <c r="J44" s="12" t="s">
        <v>32</v>
      </c>
      <c r="K44" s="5">
        <v>90</v>
      </c>
      <c r="L44" s="5">
        <v>2593.8000000000002</v>
      </c>
      <c r="M44" s="13"/>
      <c r="N44" s="5">
        <v>0.6</v>
      </c>
      <c r="O44" s="5">
        <v>1000</v>
      </c>
      <c r="P44" s="5">
        <f t="shared" si="7"/>
        <v>600</v>
      </c>
      <c r="Q44" s="13"/>
      <c r="R44" s="13"/>
      <c r="S44" s="13"/>
    </row>
    <row r="45" spans="1:19" x14ac:dyDescent="0.25">
      <c r="A45" s="12" t="s">
        <v>15</v>
      </c>
      <c r="B45" s="5">
        <f t="shared" si="1"/>
        <v>4687.2</v>
      </c>
      <c r="C45" s="5">
        <f t="shared" si="2"/>
        <v>301.3</v>
      </c>
      <c r="D45" s="5">
        <f t="shared" si="4"/>
        <v>2592.8000000000002</v>
      </c>
      <c r="E45" s="5">
        <f t="shared" si="3"/>
        <v>600</v>
      </c>
      <c r="F45" s="5">
        <v>23120.7</v>
      </c>
      <c r="G45" s="5">
        <f t="shared" si="5"/>
        <v>0.77424982807613951</v>
      </c>
      <c r="H45" s="20">
        <f t="shared" si="6"/>
        <v>0.77424982807613951</v>
      </c>
      <c r="I45" s="13"/>
      <c r="J45" s="12" t="s">
        <v>40</v>
      </c>
      <c r="K45" s="5">
        <v>90</v>
      </c>
      <c r="L45" s="5">
        <v>2592.8000000000002</v>
      </c>
      <c r="M45" s="13"/>
      <c r="N45" s="5">
        <v>0.6</v>
      </c>
      <c r="O45" s="5">
        <v>1000</v>
      </c>
      <c r="P45" s="5">
        <f t="shared" si="7"/>
        <v>600</v>
      </c>
      <c r="Q45" s="13"/>
      <c r="R45" s="13"/>
      <c r="S45" s="13"/>
    </row>
    <row r="46" spans="1:19" x14ac:dyDescent="0.25">
      <c r="A46" s="12" t="s">
        <v>16</v>
      </c>
      <c r="B46" s="5">
        <f t="shared" si="1"/>
        <v>4296.16</v>
      </c>
      <c r="C46" s="5">
        <f t="shared" si="2"/>
        <v>301.7</v>
      </c>
      <c r="D46" s="5">
        <f t="shared" si="4"/>
        <v>2591.4</v>
      </c>
      <c r="E46" s="5">
        <f t="shared" si="3"/>
        <v>600</v>
      </c>
      <c r="F46" s="5">
        <v>23120.7</v>
      </c>
      <c r="G46" s="5">
        <f t="shared" si="5"/>
        <v>0.70909888483768524</v>
      </c>
      <c r="H46" s="20">
        <f t="shared" si="6"/>
        <v>0.70909888483768524</v>
      </c>
      <c r="I46" s="13"/>
      <c r="J46" s="12" t="s">
        <v>44</v>
      </c>
      <c r="K46" s="5">
        <v>90</v>
      </c>
      <c r="L46" s="5">
        <v>2591.4</v>
      </c>
      <c r="M46" s="13"/>
      <c r="N46" s="5">
        <v>0.6</v>
      </c>
      <c r="O46" s="5">
        <v>1000</v>
      </c>
      <c r="P46" s="5">
        <f t="shared" si="7"/>
        <v>600</v>
      </c>
      <c r="Q46" s="13"/>
      <c r="R46" s="13"/>
      <c r="S46" s="13"/>
    </row>
    <row r="47" spans="1:19" x14ac:dyDescent="0.25">
      <c r="A47" s="12" t="s">
        <v>17</v>
      </c>
      <c r="B47" s="5">
        <f t="shared" si="1"/>
        <v>4490.5199999999995</v>
      </c>
      <c r="C47" s="5">
        <f t="shared" si="2"/>
        <v>303.39999999999998</v>
      </c>
      <c r="D47" s="5">
        <f t="shared" si="4"/>
        <v>2591.4</v>
      </c>
      <c r="E47" s="5">
        <f t="shared" si="3"/>
        <v>600</v>
      </c>
      <c r="F47" s="5">
        <v>23120.7</v>
      </c>
      <c r="G47" s="5">
        <f t="shared" si="5"/>
        <v>0.74062851038247113</v>
      </c>
      <c r="H47" s="20">
        <f t="shared" si="6"/>
        <v>0.74062851038247113</v>
      </c>
      <c r="I47" s="13"/>
      <c r="J47" s="12" t="s">
        <v>44</v>
      </c>
      <c r="K47" s="5">
        <v>90</v>
      </c>
      <c r="L47" s="5">
        <v>2591.4</v>
      </c>
      <c r="M47" s="13"/>
      <c r="N47" s="5">
        <v>0.6</v>
      </c>
      <c r="O47" s="5">
        <v>1000</v>
      </c>
      <c r="P47" s="5">
        <f t="shared" si="7"/>
        <v>600</v>
      </c>
      <c r="Q47" s="13"/>
      <c r="R47" s="13"/>
      <c r="S47" s="13"/>
    </row>
    <row r="48" spans="1:19" x14ac:dyDescent="0.25">
      <c r="A48" s="12" t="s">
        <v>18</v>
      </c>
      <c r="B48" s="5">
        <f t="shared" si="1"/>
        <v>4101.72</v>
      </c>
      <c r="C48" s="5">
        <f t="shared" si="2"/>
        <v>300.5</v>
      </c>
      <c r="D48" s="5">
        <f t="shared" si="4"/>
        <v>2594.1999999999998</v>
      </c>
      <c r="E48" s="5">
        <f t="shared" si="3"/>
        <v>600</v>
      </c>
      <c r="F48" s="5">
        <v>23120.7</v>
      </c>
      <c r="G48" s="5">
        <f t="shared" si="5"/>
        <v>0.67818846055699</v>
      </c>
      <c r="H48" s="20">
        <f t="shared" si="6"/>
        <v>0.67818846055699</v>
      </c>
      <c r="I48" s="13"/>
      <c r="J48" s="12" t="s">
        <v>80</v>
      </c>
      <c r="K48" s="5">
        <v>90</v>
      </c>
      <c r="L48" s="5">
        <v>2594.1999999999998</v>
      </c>
      <c r="M48" s="13"/>
      <c r="N48" s="5">
        <v>0.6</v>
      </c>
      <c r="O48" s="5">
        <v>1000</v>
      </c>
      <c r="P48" s="5">
        <f t="shared" si="7"/>
        <v>600</v>
      </c>
      <c r="Q48" s="13"/>
      <c r="R48" s="13"/>
      <c r="S48" s="13"/>
    </row>
    <row r="49" spans="1:19" x14ac:dyDescent="0.25">
      <c r="A49" s="12" t="s">
        <v>19</v>
      </c>
      <c r="B49" s="5">
        <f t="shared" si="1"/>
        <v>4298.3600000000006</v>
      </c>
      <c r="C49" s="5">
        <f t="shared" si="2"/>
        <v>298.39999999999998</v>
      </c>
      <c r="D49" s="5">
        <f t="shared" si="4"/>
        <v>2586.8000000000002</v>
      </c>
      <c r="E49" s="5">
        <f t="shared" si="3"/>
        <v>500</v>
      </c>
      <c r="F49" s="5">
        <v>23120.7</v>
      </c>
      <c r="G49" s="5">
        <f t="shared" si="5"/>
        <v>0.85087103971765576</v>
      </c>
      <c r="H49" s="20">
        <f t="shared" si="6"/>
        <v>0.85087103971765576</v>
      </c>
      <c r="I49" s="13"/>
      <c r="J49" s="12" t="s">
        <v>56</v>
      </c>
      <c r="K49" s="5">
        <v>90</v>
      </c>
      <c r="L49" s="5">
        <v>2586.8000000000002</v>
      </c>
      <c r="M49" s="13"/>
      <c r="N49" s="5">
        <v>0.5</v>
      </c>
      <c r="O49" s="5">
        <v>1000</v>
      </c>
      <c r="P49" s="5">
        <f t="shared" si="7"/>
        <v>500</v>
      </c>
      <c r="Q49" s="13"/>
      <c r="R49" s="13"/>
      <c r="S49" s="13"/>
    </row>
    <row r="50" spans="1:19" x14ac:dyDescent="0.25">
      <c r="A50" s="12" t="s">
        <v>20</v>
      </c>
      <c r="B50" s="5">
        <f t="shared" si="1"/>
        <v>5267.16</v>
      </c>
      <c r="C50" s="5">
        <f t="shared" si="2"/>
        <v>308.89999999999998</v>
      </c>
      <c r="D50" s="5">
        <f t="shared" si="4"/>
        <v>2592.1</v>
      </c>
      <c r="E50" s="5">
        <f t="shared" si="3"/>
        <v>800</v>
      </c>
      <c r="F50" s="5">
        <v>23120.7</v>
      </c>
      <c r="G50" s="5">
        <f t="shared" si="5"/>
        <v>0.65017385459782784</v>
      </c>
      <c r="H50" s="20">
        <f t="shared" si="6"/>
        <v>0.65017385459782784</v>
      </c>
      <c r="I50" s="13"/>
      <c r="J50" s="12" t="s">
        <v>33</v>
      </c>
      <c r="K50" s="5">
        <v>90</v>
      </c>
      <c r="L50" s="5">
        <v>2592.1</v>
      </c>
      <c r="M50" s="13"/>
      <c r="N50" s="5">
        <v>0.8</v>
      </c>
      <c r="O50" s="5">
        <v>1000</v>
      </c>
      <c r="P50" s="5">
        <f t="shared" si="7"/>
        <v>800</v>
      </c>
      <c r="Q50" s="13"/>
      <c r="R50" s="13"/>
      <c r="S50" s="13"/>
    </row>
    <row r="51" spans="1:19" x14ac:dyDescent="0.25">
      <c r="A51" s="12" t="s">
        <v>21</v>
      </c>
      <c r="B51" s="5">
        <f t="shared" si="1"/>
        <v>3314.66</v>
      </c>
      <c r="C51" s="5">
        <f t="shared" si="2"/>
        <v>312.60000000000002</v>
      </c>
      <c r="D51" s="5">
        <f t="shared" si="4"/>
        <v>2589.1</v>
      </c>
      <c r="E51" s="5">
        <f t="shared" si="3"/>
        <v>400</v>
      </c>
      <c r="F51" s="5">
        <v>23120.7</v>
      </c>
      <c r="G51" s="5">
        <f t="shared" si="5"/>
        <v>0.81591641797177417</v>
      </c>
      <c r="H51" s="20">
        <f t="shared" si="6"/>
        <v>0.81591641797177417</v>
      </c>
      <c r="I51" s="13"/>
      <c r="J51" s="12" t="s">
        <v>42</v>
      </c>
      <c r="K51" s="5">
        <v>90</v>
      </c>
      <c r="L51" s="5">
        <v>2589.1</v>
      </c>
      <c r="M51" s="13"/>
      <c r="N51" s="5">
        <v>0.4</v>
      </c>
      <c r="O51" s="5">
        <v>1000</v>
      </c>
      <c r="P51" s="5">
        <f t="shared" si="7"/>
        <v>400</v>
      </c>
      <c r="Q51" s="13"/>
      <c r="R51" s="13"/>
      <c r="S51" s="13"/>
    </row>
    <row r="52" spans="1:19" x14ac:dyDescent="0.25">
      <c r="A52" s="12" t="s">
        <v>22</v>
      </c>
      <c r="B52" s="5">
        <f t="shared" si="1"/>
        <v>4390.2</v>
      </c>
      <c r="C52" s="5">
        <f t="shared" si="2"/>
        <v>307.60000000000002</v>
      </c>
      <c r="D52" s="5">
        <f t="shared" si="4"/>
        <v>2591.6999999999998</v>
      </c>
      <c r="E52" s="5">
        <f t="shared" si="3"/>
        <v>700</v>
      </c>
      <c r="F52" s="5">
        <v>23120.7</v>
      </c>
      <c r="G52" s="5">
        <f t="shared" si="5"/>
        <v>0.61958429459315667</v>
      </c>
      <c r="H52" s="20">
        <f t="shared" si="6"/>
        <v>0.61958429459315667</v>
      </c>
      <c r="I52" s="13"/>
      <c r="J52" s="12" t="s">
        <v>36</v>
      </c>
      <c r="K52" s="5">
        <v>90</v>
      </c>
      <c r="L52" s="5">
        <v>2591.6999999999998</v>
      </c>
      <c r="M52" s="13"/>
      <c r="N52" s="5">
        <v>0.7</v>
      </c>
      <c r="O52" s="5">
        <v>1000</v>
      </c>
      <c r="P52" s="5">
        <f t="shared" si="7"/>
        <v>700</v>
      </c>
      <c r="Q52" s="13"/>
      <c r="R52" s="13"/>
      <c r="S52" s="13"/>
    </row>
    <row r="53" spans="1:19" x14ac:dyDescent="0.25">
      <c r="A53" s="12" t="s">
        <v>23</v>
      </c>
      <c r="B53" s="5">
        <f t="shared" si="1"/>
        <v>4493.28</v>
      </c>
      <c r="C53" s="5">
        <f t="shared" si="2"/>
        <v>299.2</v>
      </c>
      <c r="D53" s="5">
        <f t="shared" si="4"/>
        <v>2589.9</v>
      </c>
      <c r="E53" s="5">
        <f t="shared" si="3"/>
        <v>700</v>
      </c>
      <c r="F53" s="5">
        <v>23120.7</v>
      </c>
      <c r="G53" s="5">
        <f t="shared" si="5"/>
        <v>0.63596421611060971</v>
      </c>
      <c r="H53" s="20">
        <f t="shared" si="6"/>
        <v>0.63596421611060971</v>
      </c>
      <c r="I53" s="13"/>
      <c r="J53" s="12" t="s">
        <v>38</v>
      </c>
      <c r="K53" s="5">
        <v>90</v>
      </c>
      <c r="L53" s="5">
        <v>2589.9</v>
      </c>
      <c r="M53" s="13"/>
      <c r="N53" s="5">
        <v>0.7</v>
      </c>
      <c r="O53" s="5">
        <v>1000</v>
      </c>
      <c r="P53" s="5">
        <f t="shared" si="7"/>
        <v>700</v>
      </c>
      <c r="Q53" s="13"/>
      <c r="R53" s="13"/>
      <c r="S53" s="13"/>
    </row>
    <row r="54" spans="1:19" x14ac:dyDescent="0.25">
      <c r="A54" s="12" t="s">
        <v>24</v>
      </c>
      <c r="B54" s="5">
        <f t="shared" si="1"/>
        <v>3804.06</v>
      </c>
      <c r="C54" s="5">
        <f t="shared" si="2"/>
        <v>309.3</v>
      </c>
      <c r="D54" s="5">
        <f t="shared" si="4"/>
        <v>2591.4</v>
      </c>
      <c r="E54" s="5">
        <f t="shared" si="3"/>
        <v>700</v>
      </c>
      <c r="F54" s="5">
        <v>23120.7</v>
      </c>
      <c r="G54" s="5">
        <f t="shared" si="5"/>
        <v>0.53639288763501347</v>
      </c>
      <c r="H54" s="20">
        <f t="shared" si="6"/>
        <v>0.53639288763501347</v>
      </c>
      <c r="I54" s="13"/>
      <c r="J54" s="12" t="s">
        <v>44</v>
      </c>
      <c r="K54" s="5">
        <v>90</v>
      </c>
      <c r="L54" s="5">
        <v>2591.4</v>
      </c>
      <c r="M54" s="13"/>
      <c r="N54" s="5">
        <v>0.7</v>
      </c>
      <c r="O54" s="5">
        <v>1000</v>
      </c>
      <c r="P54" s="5">
        <f t="shared" si="7"/>
        <v>700</v>
      </c>
      <c r="Q54" s="13"/>
      <c r="R54" s="13"/>
      <c r="S54" s="13"/>
    </row>
    <row r="55" spans="1:19" x14ac:dyDescent="0.25">
      <c r="A55" s="12" t="s">
        <v>25</v>
      </c>
      <c r="B55" s="5">
        <f t="shared" si="1"/>
        <v>4981.6799999999994</v>
      </c>
      <c r="C55" s="5">
        <f t="shared" si="2"/>
        <v>299.2</v>
      </c>
      <c r="D55" s="5">
        <f t="shared" si="4"/>
        <v>2591</v>
      </c>
      <c r="E55" s="5">
        <f t="shared" si="3"/>
        <v>600</v>
      </c>
      <c r="F55" s="5">
        <v>23120.7</v>
      </c>
      <c r="G55" s="5">
        <f t="shared" si="5"/>
        <v>0.8230009056819213</v>
      </c>
      <c r="H55" s="20">
        <f t="shared" si="6"/>
        <v>0.8230009056819213</v>
      </c>
      <c r="I55" s="13"/>
      <c r="J55" s="12" t="s">
        <v>39</v>
      </c>
      <c r="K55" s="5">
        <v>90</v>
      </c>
      <c r="L55" s="5">
        <v>2591</v>
      </c>
      <c r="M55" s="13"/>
      <c r="N55" s="5">
        <v>0.6</v>
      </c>
      <c r="O55" s="5">
        <v>1000</v>
      </c>
      <c r="P55" s="5">
        <f t="shared" si="7"/>
        <v>600</v>
      </c>
      <c r="Q55" s="13"/>
      <c r="R55" s="13"/>
      <c r="S55" s="13"/>
    </row>
    <row r="56" spans="1:19" x14ac:dyDescent="0.25">
      <c r="A56" s="12" t="s">
        <v>2</v>
      </c>
      <c r="B56" s="5">
        <f t="shared" si="1"/>
        <v>3220.7999999999997</v>
      </c>
      <c r="C56" s="5">
        <f t="shared" si="2"/>
        <v>304.7</v>
      </c>
      <c r="D56" s="5">
        <f t="shared" si="4"/>
        <v>2591.6999999999998</v>
      </c>
      <c r="E56" s="5">
        <f t="shared" si="3"/>
        <v>400</v>
      </c>
      <c r="F56" s="5">
        <v>23120.7</v>
      </c>
      <c r="G56" s="5">
        <f t="shared" si="5"/>
        <v>0.79646913804512831</v>
      </c>
      <c r="H56" s="20">
        <f t="shared" si="6"/>
        <v>0.79646913804512831</v>
      </c>
      <c r="I56" s="13"/>
      <c r="J56" s="12" t="s">
        <v>36</v>
      </c>
      <c r="K56" s="5">
        <v>90</v>
      </c>
      <c r="L56" s="5">
        <v>2591.6999999999998</v>
      </c>
      <c r="M56" s="13"/>
      <c r="N56" s="5">
        <v>0.4</v>
      </c>
      <c r="O56" s="5">
        <v>1000</v>
      </c>
      <c r="P56" s="5">
        <f t="shared" si="7"/>
        <v>400</v>
      </c>
      <c r="Q56" s="13"/>
      <c r="R56" s="13"/>
      <c r="S56" s="13"/>
    </row>
    <row r="57" spans="1:19" x14ac:dyDescent="0.25">
      <c r="A57" s="13"/>
      <c r="B57" s="13"/>
      <c r="C57" s="13"/>
      <c r="D57" s="13"/>
      <c r="E57" s="13"/>
      <c r="F57" s="13" t="s">
        <v>90</v>
      </c>
      <c r="G57" s="13">
        <f>SUM(G33:G56)</f>
        <v>17.341326277031285</v>
      </c>
      <c r="H57" s="13">
        <f t="shared" si="6"/>
        <v>17.341326277031285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</row>
    <row r="58" spans="1:19" x14ac:dyDescent="0.25">
      <c r="A58" s="13"/>
      <c r="B58" s="13"/>
      <c r="C58" s="13"/>
      <c r="D58" s="13"/>
      <c r="E58" s="13"/>
      <c r="F58" s="13" t="s">
        <v>85</v>
      </c>
      <c r="G58" s="13">
        <f>AVERAGE(G33:G56)</f>
        <v>0.72255526154297023</v>
      </c>
      <c r="H58" s="19">
        <f t="shared" si="6"/>
        <v>0.72255526154297023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</row>
    <row r="59" spans="1:19" x14ac:dyDescent="0.25">
      <c r="A59" s="13"/>
      <c r="B59" s="13"/>
      <c r="C59" s="13"/>
      <c r="D59" s="13"/>
      <c r="E59" s="13"/>
      <c r="F59" s="13"/>
      <c r="G59" s="13"/>
      <c r="H59" s="19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0" spans="1:19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</row>
    <row r="62" spans="1:19" x14ac:dyDescent="0.25">
      <c r="A62" s="34" t="s">
        <v>83</v>
      </c>
      <c r="B62" s="34" t="s">
        <v>84</v>
      </c>
      <c r="C62" s="35" t="s">
        <v>87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 x14ac:dyDescent="0.25">
      <c r="A63" s="34"/>
      <c r="B63" s="34"/>
      <c r="C63" s="35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x14ac:dyDescent="0.25">
      <c r="A64" s="34"/>
      <c r="B64" s="34"/>
      <c r="C64" s="35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</row>
    <row r="65" spans="1:19" x14ac:dyDescent="0.25">
      <c r="A65" s="12" t="s">
        <v>3</v>
      </c>
      <c r="B65" s="5">
        <f>B33*(D33-C33)</f>
        <v>9349172.4900000021</v>
      </c>
      <c r="C65" s="5">
        <f>E33*F33</f>
        <v>13872420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</row>
    <row r="66" spans="1:19" x14ac:dyDescent="0.25">
      <c r="A66" s="12" t="s">
        <v>4</v>
      </c>
      <c r="B66" s="5">
        <f>B34*(D34-C34)</f>
        <v>13637769.023999996</v>
      </c>
      <c r="C66" s="5">
        <f>E34*F34</f>
        <v>20808630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19" x14ac:dyDescent="0.25">
      <c r="A67" s="12" t="s">
        <v>5</v>
      </c>
      <c r="B67" s="5">
        <f t="shared" ref="B67:B88" si="8">B35*(D35-C35)</f>
        <v>7814001.8249999993</v>
      </c>
      <c r="C67" s="5">
        <f t="shared" ref="C67:C88" si="9">E35*F35</f>
        <v>9248280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</row>
    <row r="68" spans="1:19" x14ac:dyDescent="0.25">
      <c r="A68" s="12" t="s">
        <v>6</v>
      </c>
      <c r="B68" s="5">
        <f t="shared" si="8"/>
        <v>5300047.5359999994</v>
      </c>
      <c r="C68" s="5">
        <f t="shared" si="9"/>
        <v>6936210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1:19" x14ac:dyDescent="0.25">
      <c r="A69" s="12" t="s">
        <v>7</v>
      </c>
      <c r="B69" s="5">
        <f t="shared" si="8"/>
        <v>10665403.776000001</v>
      </c>
      <c r="C69" s="5">
        <f t="shared" si="9"/>
        <v>16184490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19" x14ac:dyDescent="0.25">
      <c r="A70" s="12" t="s">
        <v>8</v>
      </c>
      <c r="B70" s="5">
        <f t="shared" si="8"/>
        <v>9115363.7449999992</v>
      </c>
      <c r="C70" s="5">
        <f t="shared" si="9"/>
        <v>11560350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x14ac:dyDescent="0.25">
      <c r="A71" s="12" t="s">
        <v>9</v>
      </c>
      <c r="B71" s="5">
        <f t="shared" si="8"/>
        <v>8875487.2799999993</v>
      </c>
      <c r="C71" s="5">
        <f t="shared" si="9"/>
        <v>13872420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</row>
    <row r="72" spans="1:19" x14ac:dyDescent="0.25">
      <c r="A72" s="12" t="s">
        <v>10</v>
      </c>
      <c r="B72" s="5">
        <f t="shared" si="8"/>
        <v>8042883.6600000001</v>
      </c>
      <c r="C72" s="5">
        <f t="shared" si="9"/>
        <v>9248280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19" x14ac:dyDescent="0.25">
      <c r="A73" s="12" t="s">
        <v>11</v>
      </c>
      <c r="B73" s="5">
        <f t="shared" si="8"/>
        <v>10319739.359999999</v>
      </c>
      <c r="C73" s="5">
        <f t="shared" si="9"/>
        <v>13872420</v>
      </c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</row>
    <row r="74" spans="1:19" x14ac:dyDescent="0.25">
      <c r="A74" s="12" t="s">
        <v>12</v>
      </c>
      <c r="B74" s="5">
        <f t="shared" si="8"/>
        <v>9562950.0840000007</v>
      </c>
      <c r="C74" s="5">
        <f t="shared" si="9"/>
        <v>13872420</v>
      </c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1:19" x14ac:dyDescent="0.25">
      <c r="A75" s="12" t="s">
        <v>13</v>
      </c>
      <c r="B75" s="5">
        <f t="shared" si="8"/>
        <v>11167711.650000002</v>
      </c>
      <c r="C75" s="5">
        <f t="shared" si="9"/>
        <v>16184490</v>
      </c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19" x14ac:dyDescent="0.25">
      <c r="A76" s="12" t="s">
        <v>14</v>
      </c>
      <c r="B76" s="5">
        <f t="shared" si="8"/>
        <v>9602553.4710000008</v>
      </c>
      <c r="C76" s="5">
        <f t="shared" si="9"/>
        <v>13872420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1:19" x14ac:dyDescent="0.25">
      <c r="A77" s="12" t="s">
        <v>15</v>
      </c>
      <c r="B77" s="5">
        <f t="shared" si="8"/>
        <v>10740718.799999999</v>
      </c>
      <c r="C77" s="5">
        <f t="shared" si="9"/>
        <v>13872420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1:19" x14ac:dyDescent="0.25">
      <c r="A78" s="12" t="s">
        <v>16</v>
      </c>
      <c r="B78" s="5">
        <f t="shared" si="8"/>
        <v>9836917.5520000011</v>
      </c>
      <c r="C78" s="5">
        <f t="shared" si="9"/>
        <v>13872420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x14ac:dyDescent="0.25">
      <c r="A79" s="12" t="s">
        <v>17</v>
      </c>
      <c r="B79" s="5">
        <f t="shared" si="8"/>
        <v>10274309.76</v>
      </c>
      <c r="C79" s="5">
        <f t="shared" si="9"/>
        <v>13872420</v>
      </c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1:19" x14ac:dyDescent="0.25">
      <c r="A80" s="12" t="s">
        <v>18</v>
      </c>
      <c r="B80" s="5">
        <f t="shared" si="8"/>
        <v>9408115.1639999989</v>
      </c>
      <c r="C80" s="5">
        <f t="shared" si="9"/>
        <v>13872420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x14ac:dyDescent="0.25">
      <c r="A81" s="12" t="s">
        <v>19</v>
      </c>
      <c r="B81" s="5">
        <f t="shared" si="8"/>
        <v>9836367.0240000021</v>
      </c>
      <c r="C81" s="5">
        <f t="shared" si="9"/>
        <v>11560350</v>
      </c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x14ac:dyDescent="0.25">
      <c r="A82" s="12" t="s">
        <v>20</v>
      </c>
      <c r="B82" s="5">
        <f t="shared" si="8"/>
        <v>12025979.711999999</v>
      </c>
      <c r="C82" s="5">
        <f t="shared" si="9"/>
        <v>18496560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x14ac:dyDescent="0.25">
      <c r="A83" s="12" t="s">
        <v>21</v>
      </c>
      <c r="B83" s="5">
        <f t="shared" si="8"/>
        <v>7545823.4899999993</v>
      </c>
      <c r="C83" s="5">
        <f t="shared" si="9"/>
        <v>9248280</v>
      </c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x14ac:dyDescent="0.25">
      <c r="A84" s="12" t="s">
        <v>22</v>
      </c>
      <c r="B84" s="5">
        <f t="shared" si="8"/>
        <v>10027655.819999998</v>
      </c>
      <c r="C84" s="5">
        <f t="shared" si="9"/>
        <v>16184490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x14ac:dyDescent="0.25">
      <c r="A85" s="12" t="s">
        <v>23</v>
      </c>
      <c r="B85" s="5">
        <f t="shared" si="8"/>
        <v>10292756.496000001</v>
      </c>
      <c r="C85" s="5">
        <f t="shared" si="9"/>
        <v>16184490</v>
      </c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x14ac:dyDescent="0.25">
      <c r="A86" s="12" t="s">
        <v>24</v>
      </c>
      <c r="B86" s="5">
        <f t="shared" si="8"/>
        <v>8681245.3259999994</v>
      </c>
      <c r="C86" s="5">
        <f t="shared" si="9"/>
        <v>16184490</v>
      </c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x14ac:dyDescent="0.25">
      <c r="A87" s="12" t="s">
        <v>25</v>
      </c>
      <c r="B87" s="5">
        <f t="shared" si="8"/>
        <v>11417014.223999999</v>
      </c>
      <c r="C87" s="5">
        <f t="shared" si="9"/>
        <v>13872420</v>
      </c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x14ac:dyDescent="0.25">
      <c r="A88" s="12" t="s">
        <v>2</v>
      </c>
      <c r="B88" s="5">
        <f t="shared" si="8"/>
        <v>7365969.5999999996</v>
      </c>
      <c r="C88" s="5">
        <f t="shared" si="9"/>
        <v>9248280</v>
      </c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x14ac:dyDescent="0.25">
      <c r="A89" s="12" t="s">
        <v>86</v>
      </c>
      <c r="B89" s="5">
        <f>SUM(B65:B88)</f>
        <v>230905956.86900002</v>
      </c>
      <c r="C89" s="5">
        <f>SUM(C65:C88)</f>
        <v>326001870</v>
      </c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x14ac:dyDescent="0.25">
      <c r="A90" s="12" t="s">
        <v>85</v>
      </c>
      <c r="B90" s="5">
        <f>AVERAGE(B65:B88)</f>
        <v>9621081.5362083334</v>
      </c>
      <c r="C90" s="5">
        <f>AVERAGE(C65:C88)</f>
        <v>13583411.25</v>
      </c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</sheetData>
  <mergeCells count="30">
    <mergeCell ref="A3:A4"/>
    <mergeCell ref="A31:A32"/>
    <mergeCell ref="A62:A64"/>
    <mergeCell ref="B62:B64"/>
    <mergeCell ref="C62:C64"/>
    <mergeCell ref="K3:K4"/>
    <mergeCell ref="L3:L4"/>
    <mergeCell ref="M3:M4"/>
    <mergeCell ref="N3:N4"/>
    <mergeCell ref="B31:B32"/>
    <mergeCell ref="C31:C32"/>
    <mergeCell ref="D31:D32"/>
    <mergeCell ref="E31:E32"/>
    <mergeCell ref="F31:F32"/>
    <mergeCell ref="B3:B4"/>
    <mergeCell ref="C3:C4"/>
    <mergeCell ref="D3:D4"/>
    <mergeCell ref="E3:E4"/>
    <mergeCell ref="J3:J4"/>
    <mergeCell ref="G31:G32"/>
    <mergeCell ref="H31:H32"/>
    <mergeCell ref="J31:J32"/>
    <mergeCell ref="K31:K32"/>
    <mergeCell ref="L31:L32"/>
    <mergeCell ref="Q7:Q9"/>
    <mergeCell ref="R7:R9"/>
    <mergeCell ref="P7:P9"/>
    <mergeCell ref="N31:N32"/>
    <mergeCell ref="O31:O32"/>
    <mergeCell ref="P31:P3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topLeftCell="A10" workbookViewId="0">
      <selection activeCell="E22" sqref="E22"/>
    </sheetView>
  </sheetViews>
  <sheetFormatPr defaultRowHeight="15" x14ac:dyDescent="0.25"/>
  <cols>
    <col min="1" max="1" width="30" customWidth="1"/>
    <col min="2" max="2" width="34.140625" customWidth="1"/>
  </cols>
  <sheetData>
    <row r="2" spans="1:2" x14ac:dyDescent="0.25">
      <c r="A2" s="21" t="s">
        <v>92</v>
      </c>
      <c r="B2" s="21" t="s">
        <v>91</v>
      </c>
    </row>
    <row r="3" spans="1:2" x14ac:dyDescent="0.25">
      <c r="A3" s="22">
        <v>24001</v>
      </c>
      <c r="B3" s="25">
        <v>10.960273000000001</v>
      </c>
    </row>
    <row r="4" spans="1:2" x14ac:dyDescent="0.25">
      <c r="A4" s="22">
        <v>22644</v>
      </c>
      <c r="B4" s="25">
        <v>7.3939298999999998</v>
      </c>
    </row>
    <row r="5" spans="1:2" x14ac:dyDescent="0.25">
      <c r="A5" s="22">
        <v>23121</v>
      </c>
      <c r="B5" s="25">
        <v>9.6210815000000007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workbookViewId="0">
      <selection activeCell="C13" sqref="C13"/>
    </sheetView>
  </sheetViews>
  <sheetFormatPr defaultRowHeight="15" x14ac:dyDescent="0.25"/>
  <cols>
    <col min="1" max="1" width="30.85546875" customWidth="1"/>
    <col min="2" max="2" width="34.5703125" customWidth="1"/>
  </cols>
  <sheetData>
    <row r="2" spans="1:5" x14ac:dyDescent="0.25">
      <c r="A2" s="21" t="s">
        <v>92</v>
      </c>
      <c r="B2" s="21" t="s">
        <v>91</v>
      </c>
    </row>
    <row r="3" spans="1:5" x14ac:dyDescent="0.25">
      <c r="A3" s="22">
        <v>24001</v>
      </c>
      <c r="B3" s="25">
        <v>14.2005917</v>
      </c>
    </row>
    <row r="4" spans="1:5" x14ac:dyDescent="0.25">
      <c r="A4" s="22">
        <v>22644</v>
      </c>
      <c r="B4" s="25">
        <v>9.6236149999999991</v>
      </c>
    </row>
    <row r="5" spans="1:5" x14ac:dyDescent="0.25">
      <c r="A5" s="22">
        <v>23121</v>
      </c>
      <c r="B5" s="25">
        <v>13.583411</v>
      </c>
    </row>
    <row r="6" spans="1:5" x14ac:dyDescent="0.25">
      <c r="E6" t="s">
        <v>89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workbookViewId="0">
      <selection activeCell="M15" sqref="M15"/>
    </sheetView>
  </sheetViews>
  <sheetFormatPr defaultRowHeight="15" x14ac:dyDescent="0.25"/>
  <cols>
    <col min="1" max="1" width="19.85546875" customWidth="1"/>
    <col min="2" max="2" width="30.42578125" customWidth="1"/>
  </cols>
  <sheetData>
    <row r="2" spans="1:2" x14ac:dyDescent="0.25">
      <c r="A2" s="21" t="s">
        <v>93</v>
      </c>
      <c r="B2" s="21" t="s">
        <v>94</v>
      </c>
    </row>
    <row r="3" spans="1:2" x14ac:dyDescent="0.25">
      <c r="A3" s="22">
        <v>24001</v>
      </c>
      <c r="B3" s="23">
        <v>0.78</v>
      </c>
    </row>
    <row r="4" spans="1:2" x14ac:dyDescent="0.25">
      <c r="A4" s="22">
        <v>22644</v>
      </c>
      <c r="B4" s="23">
        <v>0.75</v>
      </c>
    </row>
    <row r="5" spans="1:2" x14ac:dyDescent="0.25">
      <c r="A5" s="22">
        <v>23121</v>
      </c>
      <c r="B5" s="23">
        <v>0.72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D1"/>
    </sheetView>
  </sheetViews>
  <sheetFormatPr defaultRowHeight="15" x14ac:dyDescent="0.25"/>
  <cols>
    <col min="4" max="4" width="13.85546875" customWidth="1"/>
  </cols>
  <sheetData>
    <row r="1" spans="1:8" ht="15.75" x14ac:dyDescent="0.25">
      <c r="A1" s="39" t="s">
        <v>95</v>
      </c>
      <c r="B1" s="39"/>
      <c r="C1" s="39"/>
      <c r="D1" s="39"/>
    </row>
    <row r="3" spans="1:8" ht="15.75" x14ac:dyDescent="0.25">
      <c r="A3" s="26" t="s">
        <v>96</v>
      </c>
      <c r="D3" s="26" t="s">
        <v>97</v>
      </c>
      <c r="G3" s="26" t="s">
        <v>98</v>
      </c>
    </row>
    <row r="4" spans="1:8" x14ac:dyDescent="0.25">
      <c r="A4" s="24" t="s">
        <v>26</v>
      </c>
      <c r="B4" s="27" t="s">
        <v>99</v>
      </c>
      <c r="D4" s="24" t="s">
        <v>26</v>
      </c>
      <c r="E4" s="27" t="s">
        <v>100</v>
      </c>
      <c r="G4" s="24" t="s">
        <v>26</v>
      </c>
      <c r="H4" s="27" t="s">
        <v>100</v>
      </c>
    </row>
    <row r="5" spans="1:8" x14ac:dyDescent="0.25">
      <c r="A5" s="24">
        <v>3.8</v>
      </c>
      <c r="B5" s="28">
        <v>0.86</v>
      </c>
      <c r="D5" s="3">
        <v>2.8</v>
      </c>
      <c r="E5" s="29">
        <v>0.81</v>
      </c>
      <c r="G5" s="3">
        <v>2.4</v>
      </c>
      <c r="H5" s="29">
        <v>0.76</v>
      </c>
    </row>
    <row r="6" spans="1:8" x14ac:dyDescent="0.25">
      <c r="A6" s="24">
        <v>4.2</v>
      </c>
      <c r="B6" s="28">
        <v>0.75</v>
      </c>
      <c r="D6" s="3">
        <v>2.9</v>
      </c>
      <c r="E6" s="29">
        <v>0.7</v>
      </c>
      <c r="G6" s="3">
        <v>3.3</v>
      </c>
      <c r="H6" s="29">
        <v>0.8</v>
      </c>
    </row>
    <row r="7" spans="1:8" x14ac:dyDescent="0.25">
      <c r="A7" s="24">
        <v>4.2</v>
      </c>
      <c r="B7" s="28">
        <v>0.76</v>
      </c>
      <c r="D7" s="3">
        <v>3</v>
      </c>
      <c r="E7" s="29">
        <v>0.76</v>
      </c>
      <c r="G7" s="3">
        <v>3.5</v>
      </c>
      <c r="H7" s="29">
        <v>0.84</v>
      </c>
    </row>
    <row r="8" spans="1:8" x14ac:dyDescent="0.25">
      <c r="A8" s="24">
        <v>4.5</v>
      </c>
      <c r="B8" s="28">
        <v>0.81</v>
      </c>
      <c r="D8" s="3">
        <v>3</v>
      </c>
      <c r="E8" s="29">
        <v>0.78</v>
      </c>
      <c r="G8" s="3">
        <v>3.7</v>
      </c>
      <c r="H8" s="29">
        <v>0.82</v>
      </c>
    </row>
    <row r="9" spans="1:8" x14ac:dyDescent="0.25">
      <c r="A9" s="24">
        <v>4.5999999999999996</v>
      </c>
      <c r="B9" s="28">
        <v>0.59</v>
      </c>
      <c r="D9" s="3">
        <v>3</v>
      </c>
      <c r="E9" s="29">
        <v>0.73</v>
      </c>
      <c r="G9" s="3">
        <v>3.9</v>
      </c>
      <c r="H9" s="29">
        <v>0.87</v>
      </c>
    </row>
    <row r="10" spans="1:8" x14ac:dyDescent="0.25">
      <c r="A10" s="24">
        <v>4.5999999999999996</v>
      </c>
      <c r="B10" s="28">
        <v>0.69</v>
      </c>
      <c r="D10" s="3">
        <v>3</v>
      </c>
      <c r="E10" s="29">
        <v>0.73</v>
      </c>
      <c r="G10" s="3">
        <v>3.9</v>
      </c>
      <c r="H10" s="29">
        <v>0.54</v>
      </c>
    </row>
    <row r="11" spans="1:8" x14ac:dyDescent="0.25">
      <c r="A11" s="24">
        <v>4.7</v>
      </c>
      <c r="B11" s="28">
        <v>0.84</v>
      </c>
      <c r="D11" s="3">
        <v>3.1</v>
      </c>
      <c r="E11" s="29">
        <v>0.75</v>
      </c>
      <c r="G11" s="3">
        <v>4</v>
      </c>
      <c r="H11" s="29">
        <v>0.64</v>
      </c>
    </row>
    <row r="12" spans="1:8" x14ac:dyDescent="0.25">
      <c r="A12" s="24">
        <v>4.7</v>
      </c>
      <c r="B12" s="28">
        <v>0.87</v>
      </c>
      <c r="D12" s="3">
        <v>3.1</v>
      </c>
      <c r="E12" s="29">
        <v>0.78</v>
      </c>
      <c r="G12" s="3">
        <v>4.0999999999999996</v>
      </c>
      <c r="H12" s="29">
        <v>0.79</v>
      </c>
    </row>
    <row r="13" spans="1:8" x14ac:dyDescent="0.25">
      <c r="A13" s="24">
        <v>5</v>
      </c>
      <c r="B13" s="28">
        <v>0.76</v>
      </c>
      <c r="D13" s="3">
        <v>3.1</v>
      </c>
      <c r="E13" s="29">
        <v>0.76</v>
      </c>
      <c r="G13" s="3">
        <v>4.2</v>
      </c>
      <c r="H13" s="29">
        <v>0.67</v>
      </c>
    </row>
    <row r="14" spans="1:8" x14ac:dyDescent="0.25">
      <c r="A14" s="24">
        <v>5</v>
      </c>
      <c r="B14" s="28">
        <v>0.76</v>
      </c>
      <c r="D14" s="3">
        <v>3.2</v>
      </c>
      <c r="E14" s="29">
        <v>0.63</v>
      </c>
      <c r="G14" s="3">
        <v>4.2</v>
      </c>
      <c r="H14" s="29">
        <v>0.68</v>
      </c>
    </row>
    <row r="15" spans="1:8" x14ac:dyDescent="0.25">
      <c r="A15" s="24">
        <v>5.0999999999999996</v>
      </c>
      <c r="B15" s="28">
        <v>0.76</v>
      </c>
      <c r="D15" s="3">
        <v>3.3</v>
      </c>
      <c r="E15" s="29">
        <v>0.8</v>
      </c>
      <c r="G15" s="3">
        <v>4.3</v>
      </c>
      <c r="H15" s="29">
        <v>0.69</v>
      </c>
    </row>
    <row r="16" spans="1:8" x14ac:dyDescent="0.25">
      <c r="A16" s="24">
        <v>5.2</v>
      </c>
      <c r="B16" s="28">
        <v>0.79</v>
      </c>
      <c r="D16" s="3">
        <v>3.3</v>
      </c>
      <c r="E16" s="29">
        <v>0.8</v>
      </c>
      <c r="G16" s="3">
        <v>4.3</v>
      </c>
      <c r="H16" s="29">
        <v>0.69</v>
      </c>
    </row>
    <row r="17" spans="1:8" x14ac:dyDescent="0.25">
      <c r="A17" s="24">
        <v>5.2</v>
      </c>
      <c r="B17" s="28">
        <v>0.79</v>
      </c>
      <c r="D17" s="3">
        <v>3.3</v>
      </c>
      <c r="E17" s="29">
        <v>0.81</v>
      </c>
      <c r="G17" s="3">
        <v>4.4000000000000004</v>
      </c>
      <c r="H17" s="29">
        <v>0.71</v>
      </c>
    </row>
    <row r="18" spans="1:8" x14ac:dyDescent="0.25">
      <c r="A18" s="24">
        <v>5.2</v>
      </c>
      <c r="B18" s="28">
        <v>0.8</v>
      </c>
      <c r="D18" s="3">
        <v>3.4</v>
      </c>
      <c r="E18" s="29">
        <v>0.83</v>
      </c>
      <c r="G18" s="3">
        <v>4.4000000000000004</v>
      </c>
      <c r="H18" s="29">
        <v>0.85</v>
      </c>
    </row>
    <row r="19" spans="1:8" x14ac:dyDescent="0.25">
      <c r="A19" s="24">
        <v>5.2</v>
      </c>
      <c r="B19" s="28">
        <v>0.78</v>
      </c>
      <c r="D19" s="3">
        <v>3.4</v>
      </c>
      <c r="E19" s="29">
        <v>0.67</v>
      </c>
      <c r="G19" s="3">
        <v>4.5</v>
      </c>
      <c r="H19" s="29">
        <v>0.62</v>
      </c>
    </row>
    <row r="20" spans="1:8" x14ac:dyDescent="0.25">
      <c r="A20" s="24">
        <v>5.3</v>
      </c>
      <c r="B20" s="28">
        <v>0.7</v>
      </c>
      <c r="D20" s="3">
        <v>3.5</v>
      </c>
      <c r="E20" s="29">
        <v>0.68</v>
      </c>
      <c r="G20" s="3">
        <v>4.5999999999999996</v>
      </c>
      <c r="H20" s="29">
        <v>0.74</v>
      </c>
    </row>
    <row r="21" spans="1:8" x14ac:dyDescent="0.25">
      <c r="A21" s="24">
        <v>5.3</v>
      </c>
      <c r="B21" s="28">
        <v>0.79</v>
      </c>
      <c r="D21" s="3">
        <v>3.5</v>
      </c>
      <c r="E21" s="29">
        <v>0.86</v>
      </c>
      <c r="G21" s="3">
        <v>4.5999999999999996</v>
      </c>
      <c r="H21" s="29">
        <v>0.74</v>
      </c>
    </row>
    <row r="22" spans="1:8" x14ac:dyDescent="0.25">
      <c r="A22" s="24">
        <v>5.3</v>
      </c>
      <c r="B22" s="28">
        <v>0.81</v>
      </c>
      <c r="D22" s="3">
        <v>3.6</v>
      </c>
      <c r="E22" s="29">
        <v>0.71</v>
      </c>
      <c r="G22" s="3">
        <v>4.5999999999999996</v>
      </c>
      <c r="H22" s="29">
        <v>0.64</v>
      </c>
    </row>
    <row r="23" spans="1:8" x14ac:dyDescent="0.25">
      <c r="A23" s="24">
        <v>5.3</v>
      </c>
      <c r="B23" s="28">
        <v>0.8</v>
      </c>
      <c r="D23" s="3">
        <v>3.7</v>
      </c>
      <c r="E23" s="29">
        <v>0.72</v>
      </c>
      <c r="G23" s="3">
        <v>4.8</v>
      </c>
      <c r="H23" s="29">
        <v>0.66</v>
      </c>
    </row>
    <row r="24" spans="1:8" x14ac:dyDescent="0.25">
      <c r="A24" s="24">
        <v>5.4</v>
      </c>
      <c r="B24" s="28">
        <v>0.82</v>
      </c>
      <c r="D24" s="3">
        <v>3.7</v>
      </c>
      <c r="E24" s="29">
        <v>0.72</v>
      </c>
      <c r="G24" s="3">
        <v>4.8</v>
      </c>
      <c r="H24" s="29">
        <v>0.77</v>
      </c>
    </row>
    <row r="25" spans="1:8" x14ac:dyDescent="0.25">
      <c r="A25" s="24">
        <v>5.5</v>
      </c>
      <c r="B25" s="28">
        <v>0.84</v>
      </c>
      <c r="D25" s="3">
        <v>3.7</v>
      </c>
      <c r="E25" s="29">
        <v>0.73</v>
      </c>
      <c r="G25" s="3">
        <v>5</v>
      </c>
      <c r="H25" s="29">
        <v>0.69</v>
      </c>
    </row>
    <row r="26" spans="1:8" x14ac:dyDescent="0.25">
      <c r="A26" s="24">
        <v>5.5</v>
      </c>
      <c r="B26" s="28">
        <v>0.82</v>
      </c>
      <c r="D26" s="3">
        <v>3.7</v>
      </c>
      <c r="E26" s="29">
        <v>0.73</v>
      </c>
      <c r="G26" s="3">
        <v>5.0999999999999996</v>
      </c>
      <c r="H26" s="29">
        <v>0.82</v>
      </c>
    </row>
    <row r="27" spans="1:8" x14ac:dyDescent="0.25">
      <c r="A27" s="24">
        <v>5.9</v>
      </c>
      <c r="B27" s="28">
        <v>0.75</v>
      </c>
      <c r="D27" s="3">
        <v>3.9</v>
      </c>
      <c r="E27" s="29">
        <v>0.76</v>
      </c>
      <c r="G27" s="3">
        <v>5.4</v>
      </c>
      <c r="H27" s="29">
        <v>0.65</v>
      </c>
    </row>
    <row r="28" spans="1:8" x14ac:dyDescent="0.25">
      <c r="A28" s="24">
        <v>6.2</v>
      </c>
      <c r="B28" s="28">
        <v>0.7</v>
      </c>
      <c r="D28" s="3">
        <v>4</v>
      </c>
      <c r="E28" s="29">
        <v>0.78</v>
      </c>
      <c r="G28" s="3">
        <v>6.1</v>
      </c>
      <c r="H28" s="29">
        <v>0.66</v>
      </c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03 Februari 2025</vt:lpstr>
      <vt:lpstr>06 Februari 2025</vt:lpstr>
      <vt:lpstr>10 Februari 2025</vt:lpstr>
      <vt:lpstr>Panas yang dihasilkan boiler</vt:lpstr>
      <vt:lpstr>Panas dari bahan bakar</vt:lpstr>
      <vt:lpstr>Efesiensi rata - rata </vt:lpstr>
      <vt:lpstr>Tren pemakaian3 jenis batu bara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IBRAHIM</cp:lastModifiedBy>
  <dcterms:created xsi:type="dcterms:W3CDTF">2025-03-06T01:53:47Z</dcterms:created>
  <dcterms:modified xsi:type="dcterms:W3CDTF">2025-07-10T06:13:27Z</dcterms:modified>
</cp:coreProperties>
</file>